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My Documents\DOM LSŽ-RAČ\FIN PLAN 2025-2027\II IZMJENE FIN PLANA 2025\"/>
    </mc:Choice>
  </mc:AlternateContent>
  <xr:revisionPtr revIDLastSave="0" documentId="13_ncr:1_{80806BE0-60B4-44DA-963E-BF0C5CE829D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AŽETAK" sheetId="10" r:id="rId1"/>
    <sheet name=" Račun prihoda i rashoda" sheetId="3" r:id="rId2"/>
    <sheet name="Prihodi i rashodi po izvorima" sheetId="8" r:id="rId3"/>
    <sheet name="Rashodi prema funkcijskoj kl" sheetId="5" r:id="rId4"/>
    <sheet name="Račun financiranja" sheetId="6" r:id="rId5"/>
    <sheet name="Račun financiranja po izvorima" sheetId="9" r:id="rId6"/>
    <sheet name="List1" sheetId="11" r:id="rId7"/>
    <sheet name="POSEBNI DIO" sheetId="7" r:id="rId8"/>
    <sheet name="List2" sheetId="2" r:id="rId9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1" i="5" l="1"/>
  <c r="C10" i="5" s="1"/>
  <c r="F37" i="7"/>
  <c r="B28" i="8"/>
  <c r="D22" i="3"/>
  <c r="F8" i="10" l="1"/>
  <c r="F71" i="7"/>
  <c r="E71" i="7"/>
  <c r="E27" i="7"/>
  <c r="F27" i="7"/>
  <c r="E31" i="3"/>
  <c r="C28" i="8"/>
  <c r="D10" i="3"/>
  <c r="E11" i="3"/>
  <c r="E22" i="3"/>
  <c r="B11" i="8"/>
  <c r="C11" i="8"/>
  <c r="B14" i="8"/>
  <c r="C14" i="8"/>
  <c r="B17" i="8"/>
  <c r="C17" i="8"/>
  <c r="B19" i="8"/>
  <c r="C19" i="8"/>
  <c r="B24" i="8"/>
  <c r="C24" i="8"/>
  <c r="E10" i="3" l="1"/>
  <c r="C10" i="8"/>
  <c r="B10" i="8"/>
  <c r="D11" i="3"/>
  <c r="C48" i="8"/>
  <c r="B48" i="8"/>
  <c r="E37" i="7"/>
  <c r="F33" i="7"/>
  <c r="E33" i="7"/>
  <c r="F52" i="7" l="1"/>
  <c r="E52" i="7"/>
  <c r="F67" i="7" l="1"/>
  <c r="E67" i="7"/>
  <c r="F63" i="7"/>
  <c r="E63" i="7"/>
  <c r="E61" i="7" s="1"/>
  <c r="F59" i="7"/>
  <c r="E59" i="7"/>
  <c r="F56" i="7"/>
  <c r="E56" i="7"/>
  <c r="F47" i="7"/>
  <c r="E47" i="7"/>
  <c r="F42" i="7"/>
  <c r="F24" i="7" s="1"/>
  <c r="E42" i="7"/>
  <c r="F20" i="7"/>
  <c r="F18" i="7" s="1"/>
  <c r="E20" i="7"/>
  <c r="E18" i="7" s="1"/>
  <c r="F15" i="7"/>
  <c r="F14" i="7" s="1"/>
  <c r="E15" i="7"/>
  <c r="E14" i="7" s="1"/>
  <c r="F10" i="7"/>
  <c r="F8" i="7" s="1"/>
  <c r="E10" i="7"/>
  <c r="E8" i="7" s="1"/>
  <c r="F61" i="7" l="1"/>
  <c r="F23" i="7"/>
  <c r="E24" i="7"/>
  <c r="F7" i="7"/>
  <c r="E7" i="7"/>
  <c r="F6" i="7" l="1"/>
  <c r="E23" i="7"/>
  <c r="E6" i="7" s="1"/>
  <c r="C41" i="8" l="1"/>
  <c r="B41" i="8"/>
  <c r="C44" i="8"/>
  <c r="B44" i="8"/>
  <c r="C46" i="8"/>
  <c r="B46" i="8"/>
  <c r="C53" i="8"/>
  <c r="B53" i="8"/>
  <c r="E36" i="3"/>
  <c r="E30" i="3" s="1"/>
  <c r="D36" i="3"/>
  <c r="D31" i="3"/>
  <c r="B11" i="5"/>
  <c r="B10" i="5" s="1"/>
  <c r="B40" i="8" l="1"/>
  <c r="C40" i="8"/>
  <c r="D30" i="3"/>
  <c r="F37" i="10" l="1"/>
  <c r="G21" i="10"/>
  <c r="F21" i="10"/>
  <c r="G11" i="10"/>
  <c r="F11" i="10"/>
  <c r="F14" i="10" s="1"/>
  <c r="G8" i="10"/>
  <c r="G14" i="10" s="1"/>
</calcChain>
</file>

<file path=xl/sharedStrings.xml><?xml version="1.0" encoding="utf-8"?>
<sst xmlns="http://schemas.openxmlformats.org/spreadsheetml/2006/main" count="241" uniqueCount="119">
  <si>
    <t>PRIHODI UKUPNO</t>
  </si>
  <si>
    <t>RASHODI UKUPNO</t>
  </si>
  <si>
    <t>NETO FINANCIRANJE</t>
  </si>
  <si>
    <t>Naziv prihoda</t>
  </si>
  <si>
    <t xml:space="preserve">A. RAČUN PRIHODA I RASHODA </t>
  </si>
  <si>
    <t>Razred</t>
  </si>
  <si>
    <t>Skupina</t>
  </si>
  <si>
    <t>Prihodi poslovanja</t>
  </si>
  <si>
    <t>Prihodi od prodaje nefinancijske imovine</t>
  </si>
  <si>
    <t>Naziv rashoda</t>
  </si>
  <si>
    <t>Rashodi poslovanja</t>
  </si>
  <si>
    <t>Rashodi za zaposlene</t>
  </si>
  <si>
    <t>Rashodi za nabavu nefinancijske imovine</t>
  </si>
  <si>
    <t>RASHODI PREMA FUNKCIJSKOJ KLASIFIKACIJI</t>
  </si>
  <si>
    <t>UKUPNI RASHODI</t>
  </si>
  <si>
    <t>Primici od financijske imovine i zaduživanja</t>
  </si>
  <si>
    <t>Izdaci za financijsku imovinu i otplate zajmova</t>
  </si>
  <si>
    <t>II. POSEBNI DIO</t>
  </si>
  <si>
    <t>I. OPĆI DIO</t>
  </si>
  <si>
    <t xml:space="preserve">Naziv </t>
  </si>
  <si>
    <t>Materijalni rashodi</t>
  </si>
  <si>
    <t>Primici od zaduživanja</t>
  </si>
  <si>
    <t>Izdaci za otplatu glavnice primljenih kredita i zajmova</t>
  </si>
  <si>
    <t>A) SAŽETAK RAČUNA PRIHODA I RASHODA</t>
  </si>
  <si>
    <t>B) SAŽETAK RAČUNA FINANCIRANJA</t>
  </si>
  <si>
    <t>Prihodi od prodaje proizvedene dugotrajne imovine</t>
  </si>
  <si>
    <t>Pomoći iz inozemstva i od subjekata unutar općeg proračuna</t>
  </si>
  <si>
    <t>Prihodi iz nadležnog proračuna i od HZZO-a temeljem ugovornih obveza</t>
  </si>
  <si>
    <t>Rashodi za nabavu proizvedene dugotrajne imovine</t>
  </si>
  <si>
    <t>Naziv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</si>
  <si>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</si>
  <si>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</si>
  <si>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</si>
  <si>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</si>
  <si>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</si>
  <si>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</si>
  <si>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PRIHODI POSLOVANJA PREMA EKONOMSKOJ KLASIFIKACIJI</t>
  </si>
  <si>
    <t>RASHODI POSLOVANJA PREMA EKONOMSKOJ KLASIFIKACIJI</t>
  </si>
  <si>
    <t>PRIHODI POSLOVANJA PREMA IZVORIMA FINANCIRANJA</t>
  </si>
  <si>
    <t>RASHODI POSLOVANJA PREMA IZVORIMA FINANCIRANJA</t>
  </si>
  <si>
    <t>Brojčana oznaka i naziv</t>
  </si>
  <si>
    <t>5 Pomoći</t>
  </si>
  <si>
    <t>4 Prihodi za posebne namjene</t>
  </si>
  <si>
    <t>1 Opći prihodi i primici</t>
  </si>
  <si>
    <t xml:space="preserve">  11 Opći prihodi i primici</t>
  </si>
  <si>
    <t>3 Vlastiti prihodi</t>
  </si>
  <si>
    <t xml:space="preserve">  31 Vlastiti prihodi</t>
  </si>
  <si>
    <t>B. RAČUN FINANCIRANJA PREMA EKONOMSKOJ KLASIFIKACIJI</t>
  </si>
  <si>
    <t>B. RAČUN FINANCIRANJA PREMA IZVORIMA FINANCIRANJA</t>
  </si>
  <si>
    <t>PRIMICI UKUPNO</t>
  </si>
  <si>
    <t>8 Namjenski primici od zaduživanja</t>
  </si>
  <si>
    <t xml:space="preserve">  81 Namjenski primici od zaduživanja</t>
  </si>
  <si>
    <t>IZDACI UKUPNO</t>
  </si>
  <si>
    <t>D) VIŠEGODIŠNJI PLAN URAVNOTEŽENJA</t>
  </si>
  <si>
    <t>RAZLIKA - VIŠAK / MANJAK</t>
  </si>
  <si>
    <t>VIŠAK / MANJAK + NETO FINANCIRANJE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</si>
  <si>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</si>
  <si>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</si>
  <si>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</si>
  <si>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</si>
  <si>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VIŠAK / MANJAK IZ PRETHODNE(IH) GODINE KOJI ĆE SE RASPOREDITI / POKRITI</t>
  </si>
  <si>
    <t>VIŠAK / MANJAK TEKUĆE GODINE</t>
  </si>
  <si>
    <t>10 Socijalna zaštita</t>
  </si>
  <si>
    <t>1020 Starost</t>
  </si>
  <si>
    <t>Prihodi od imovine</t>
  </si>
  <si>
    <t xml:space="preserve">Prihodi od upravnih  i administrativnih pristojbi </t>
  </si>
  <si>
    <t>Prihodi od prodaje proizvoda  i robe te pruženih usluga, prihodi od donacija</t>
  </si>
  <si>
    <t>Rezultat poslovanja</t>
  </si>
  <si>
    <t>Financijski rashodi</t>
  </si>
  <si>
    <t>Rashodi za dodatna  ulaganja na nefinancijskoj imovini</t>
  </si>
  <si>
    <t>Višak prihoda poslovanja</t>
  </si>
  <si>
    <t>31 Vlastiti prihodi</t>
  </si>
  <si>
    <t>12 Prihod iz proračuna DEC</t>
  </si>
  <si>
    <t>52 Tekuće pomoći</t>
  </si>
  <si>
    <t>54 Pomoći iz inozemstva</t>
  </si>
  <si>
    <t>501 Pomoći</t>
  </si>
  <si>
    <t>6 Donacije</t>
  </si>
  <si>
    <t>61 Tekuće donacije</t>
  </si>
  <si>
    <t>9 Rezultat</t>
  </si>
  <si>
    <t>Aktivnost A3300-01</t>
  </si>
  <si>
    <t>Skrb za starije osobe -standard</t>
  </si>
  <si>
    <t>Izvor financiranja 12</t>
  </si>
  <si>
    <t>Prihod iz državnog proračuna DEC</t>
  </si>
  <si>
    <t>Aktivnost A3300-02</t>
  </si>
  <si>
    <t>Hitne intervencije</t>
  </si>
  <si>
    <t>Rashodi za dodatna ulaganja na nefinancisjkoj imovini</t>
  </si>
  <si>
    <t>Kapitalni projekt K3300-03</t>
  </si>
  <si>
    <t>Kapitalna ulaganja Doma</t>
  </si>
  <si>
    <t>Redovna djelatnost Doma za starije osobe LSŽ - iznad standarda</t>
  </si>
  <si>
    <t>Prihod za posebne namjene</t>
  </si>
  <si>
    <t>Izvor financiranja 31</t>
  </si>
  <si>
    <t>Vlastiti prihodi</t>
  </si>
  <si>
    <t>Izvor financiranja 61</t>
  </si>
  <si>
    <t>Tekuće donacije</t>
  </si>
  <si>
    <t>Izvor finaciranja 501</t>
  </si>
  <si>
    <t>Pomoći</t>
  </si>
  <si>
    <t>Izdaci za otplatu glavnice primljenih kredita</t>
  </si>
  <si>
    <t>Investicijsko ulaganje i opremanje</t>
  </si>
  <si>
    <t>Izvor financiranja 11</t>
  </si>
  <si>
    <t>Izvor financiranja 52</t>
  </si>
  <si>
    <t xml:space="preserve"> </t>
  </si>
  <si>
    <t>BROJČANA OZNAKA</t>
  </si>
  <si>
    <t>Zakonski standardi Doma Lsž</t>
  </si>
  <si>
    <t>Aktivnost A 799017</t>
  </si>
  <si>
    <t>Skrb o starijim osobama</t>
  </si>
  <si>
    <t>Kapitalni projekt A799017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</si>
  <si>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</si>
  <si>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Izvor financiranja 41</t>
  </si>
  <si>
    <t>Izvor financiranja 51</t>
  </si>
  <si>
    <t>PROGRAM</t>
  </si>
  <si>
    <t xml:space="preserve">  41 Ostali prihodi za posebne namjene</t>
  </si>
  <si>
    <t>51 Pomoći drž proračun</t>
  </si>
  <si>
    <t>Manjak prihoda poslovanja</t>
  </si>
  <si>
    <t>61 Donacije</t>
  </si>
  <si>
    <t>Donacije</t>
  </si>
  <si>
    <t>Ostali rashodi</t>
  </si>
  <si>
    <t>PRIJEDLOG II. IZMJENE FINANCIJSKOG PLANA DOMA ZA STARIJE OSOBE 
LIČKO-SENJSKE ŽUPANIJE ZA 2025. GODINU</t>
  </si>
  <si>
    <t xml:space="preserve">Prijedlog II. Izmjena za 2025. </t>
  </si>
  <si>
    <t xml:space="preserve"> I. Izmjena za 2025.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</si>
</sst>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i/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sz val="12"/>
      <name val="Arial"/>
      <family val="2"/>
      <charset val="238"/>
    </font>
    <font>
      <i/>
      <sz val="12"/>
      <name val="Arial"/>
      <family val="2"/>
      <charset val="238"/>
    </font>
    <font>
      <b/>
      <i/>
      <sz val="10"/>
      <color indexed="8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BFBFB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29">
    <xf numFmtId="0" fontId="0" fillId="0" borderId="0" xfId="0"/>
    <xf numFmtId="0" fontId="2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9" fillId="2" borderId="3" xfId="0" applyFont="1" applyFill="1" applyBorder="1" applyAlignment="1">
      <alignment horizontal="left" vertical="center" wrapText="1"/>
    </xf>
    <xf numFmtId="0" fontId="7" fillId="2" borderId="3" xfId="0" quotePrefix="1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/>
    </xf>
    <xf numFmtId="0" fontId="8" fillId="2" borderId="3" xfId="0" quotePrefix="1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2" fillId="0" borderId="0" xfId="0" quotePrefix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/>
    <xf numFmtId="0" fontId="9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9" fillId="2" borderId="3" xfId="0" quotePrefix="1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Font="1" applyBorder="1" applyAlignment="1">
      <alignment horizontal="left"/>
    </xf>
    <xf numFmtId="0" fontId="9" fillId="3" borderId="1" xfId="0" applyFont="1" applyFill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wrapText="1"/>
    </xf>
    <xf numFmtId="0" fontId="7" fillId="3" borderId="2" xfId="0" applyFont="1" applyFill="1" applyBorder="1" applyAlignment="1">
      <alignment vertical="center"/>
    </xf>
    <xf numFmtId="0" fontId="16" fillId="0" borderId="0" xfId="0" applyFont="1" applyAlignment="1">
      <alignment horizontal="center" vertical="center" wrapText="1"/>
    </xf>
    <xf numFmtId="0" fontId="17" fillId="0" borderId="0" xfId="0" applyFont="1" applyAlignment="1">
      <alignment wrapText="1"/>
    </xf>
    <xf numFmtId="0" fontId="18" fillId="0" borderId="0" xfId="0" quotePrefix="1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7" fillId="0" borderId="0" xfId="0" applyFont="1"/>
    <xf numFmtId="0" fontId="9" fillId="0" borderId="1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center" wrapText="1"/>
    </xf>
    <xf numFmtId="0" fontId="9" fillId="0" borderId="2" xfId="0" quotePrefix="1" applyFont="1" applyBorder="1" applyAlignment="1">
      <alignment horizontal="left"/>
    </xf>
    <xf numFmtId="0" fontId="16" fillId="2" borderId="3" xfId="0" applyFont="1" applyFill="1" applyBorder="1" applyAlignment="1">
      <alignment horizontal="left" vertical="center" wrapText="1"/>
    </xf>
    <xf numFmtId="4" fontId="20" fillId="2" borderId="3" xfId="0" applyNumberFormat="1" applyFont="1" applyFill="1" applyBorder="1" applyAlignment="1">
      <alignment horizontal="right"/>
    </xf>
    <xf numFmtId="0" fontId="21" fillId="2" borderId="3" xfId="0" quotePrefix="1" applyFont="1" applyFill="1" applyBorder="1" applyAlignment="1">
      <alignment horizontal="left" vertical="center" wrapText="1"/>
    </xf>
    <xf numFmtId="4" fontId="3" fillId="2" borderId="4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/>
    </xf>
    <xf numFmtId="4" fontId="6" fillId="0" borderId="4" xfId="0" applyNumberFormat="1" applyFont="1" applyBorder="1" applyAlignment="1">
      <alignment horizontal="right" vertical="center" wrapText="1"/>
    </xf>
    <xf numFmtId="4" fontId="6" fillId="0" borderId="3" xfId="0" applyNumberFormat="1" applyFont="1" applyBorder="1" applyAlignment="1">
      <alignment horizontal="right" vertical="center" wrapText="1"/>
    </xf>
    <xf numFmtId="49" fontId="7" fillId="2" borderId="3" xfId="0" quotePrefix="1" applyNumberFormat="1" applyFont="1" applyFill="1" applyBorder="1" applyAlignment="1">
      <alignment horizontal="left" vertical="center" wrapText="1"/>
    </xf>
    <xf numFmtId="0" fontId="7" fillId="2" borderId="3" xfId="0" quotePrefix="1" applyFont="1" applyFill="1" applyBorder="1" applyAlignment="1">
      <alignment horizontal="left" vertical="center" wrapText="1"/>
    </xf>
    <xf numFmtId="4" fontId="7" fillId="2" borderId="3" xfId="0" applyNumberFormat="1" applyFont="1" applyFill="1" applyBorder="1" applyAlignment="1">
      <alignment horizontal="right"/>
    </xf>
    <xf numFmtId="0" fontId="7" fillId="2" borderId="0" xfId="0" applyFont="1" applyFill="1" applyAlignment="1">
      <alignment horizontal="left" vertical="center" wrapText="1"/>
    </xf>
    <xf numFmtId="0" fontId="7" fillId="2" borderId="0" xfId="0" applyFont="1" applyFill="1" applyAlignment="1">
      <alignment vertical="center" wrapText="1"/>
    </xf>
    <xf numFmtId="4" fontId="3" fillId="2" borderId="0" xfId="0" applyNumberFormat="1" applyFont="1" applyFill="1" applyAlignment="1">
      <alignment horizontal="right"/>
    </xf>
    <xf numFmtId="0" fontId="15" fillId="0" borderId="3" xfId="0" applyFont="1" applyBorder="1" applyAlignment="1">
      <alignment horizontal="left" vertical="center" wrapText="1"/>
    </xf>
    <xf numFmtId="0" fontId="22" fillId="0" borderId="3" xfId="0" applyFont="1" applyBorder="1" applyAlignment="1">
      <alignment horizontal="left" vertical="center" wrapText="1"/>
    </xf>
    <xf numFmtId="4" fontId="6" fillId="2" borderId="3" xfId="0" applyNumberFormat="1" applyFont="1" applyFill="1" applyBorder="1" applyAlignment="1">
      <alignment horizontal="right"/>
    </xf>
    <xf numFmtId="4" fontId="6" fillId="2" borderId="4" xfId="0" applyNumberFormat="1" applyFont="1" applyFill="1" applyBorder="1" applyAlignment="1">
      <alignment horizontal="right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 indent="1"/>
    </xf>
    <xf numFmtId="0" fontId="3" fillId="2" borderId="2" xfId="0" applyFont="1" applyFill="1" applyBorder="1" applyAlignment="1">
      <alignment horizontal="left" vertical="center" wrapText="1" indent="1"/>
    </xf>
    <xf numFmtId="0" fontId="3" fillId="2" borderId="4" xfId="0" applyFont="1" applyFill="1" applyBorder="1" applyAlignment="1">
      <alignment horizontal="left" vertical="center" wrapText="1" indent="1"/>
    </xf>
    <xf numFmtId="0" fontId="6" fillId="2" borderId="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4" fontId="6" fillId="4" borderId="4" xfId="0" applyNumberFormat="1" applyFont="1" applyFill="1" applyBorder="1" applyAlignment="1">
      <alignment horizontal="right" vertical="center" wrapText="1"/>
    </xf>
    <xf numFmtId="0" fontId="15" fillId="2" borderId="4" xfId="0" applyFont="1" applyFill="1" applyBorder="1" applyAlignment="1">
      <alignment horizontal="left" vertical="center"/>
    </xf>
    <xf numFmtId="4" fontId="9" fillId="2" borderId="4" xfId="0" applyNumberFormat="1" applyFont="1" applyFill="1" applyBorder="1" applyAlignment="1">
      <alignment horizontal="right"/>
    </xf>
    <xf numFmtId="0" fontId="6" fillId="2" borderId="1" xfId="0" applyFont="1" applyFill="1" applyBorder="1" applyAlignment="1">
      <alignment horizontal="left" vertical="center" indent="1"/>
    </xf>
    <xf numFmtId="0" fontId="3" fillId="2" borderId="1" xfId="0" applyFont="1" applyFill="1" applyBorder="1" applyAlignment="1">
      <alignment horizontal="left" vertical="center" indent="1"/>
    </xf>
    <xf numFmtId="0" fontId="6" fillId="2" borderId="1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left" vertical="center" wrapText="1" indent="1"/>
    </xf>
    <xf numFmtId="0" fontId="6" fillId="2" borderId="4" xfId="0" applyFont="1" applyFill="1" applyBorder="1" applyAlignment="1">
      <alignment horizontal="left" vertical="center" wrapText="1" indent="1"/>
    </xf>
    <xf numFmtId="4" fontId="7" fillId="2" borderId="3" xfId="0" applyNumberFormat="1" applyFont="1" applyFill="1" applyBorder="1" applyAlignment="1">
      <alignment vertical="center" wrapText="1"/>
    </xf>
    <xf numFmtId="4" fontId="7" fillId="2" borderId="3" xfId="0" quotePrefix="1" applyNumberFormat="1" applyFont="1" applyFill="1" applyBorder="1" applyAlignment="1">
      <alignment horizontal="left" vertical="center"/>
    </xf>
    <xf numFmtId="4" fontId="6" fillId="5" borderId="4" xfId="0" applyNumberFormat="1" applyFont="1" applyFill="1" applyBorder="1" applyAlignment="1">
      <alignment horizontal="right" vertical="center" wrapText="1"/>
    </xf>
    <xf numFmtId="4" fontId="6" fillId="3" borderId="3" xfId="0" applyNumberFormat="1" applyFont="1" applyFill="1" applyBorder="1" applyAlignment="1">
      <alignment horizontal="right"/>
    </xf>
    <xf numFmtId="4" fontId="6" fillId="0" borderId="3" xfId="0" applyNumberFormat="1" applyFont="1" applyBorder="1" applyAlignment="1">
      <alignment horizontal="right"/>
    </xf>
    <xf numFmtId="4" fontId="9" fillId="4" borderId="1" xfId="0" quotePrefix="1" applyNumberFormat="1" applyFont="1" applyFill="1" applyBorder="1" applyAlignment="1">
      <alignment horizontal="right"/>
    </xf>
    <xf numFmtId="4" fontId="9" fillId="3" borderId="1" xfId="0" quotePrefix="1" applyNumberFormat="1" applyFont="1" applyFill="1" applyBorder="1" applyAlignment="1">
      <alignment horizontal="right"/>
    </xf>
    <xf numFmtId="4" fontId="6" fillId="3" borderId="1" xfId="0" quotePrefix="1" applyNumberFormat="1" applyFont="1" applyFill="1" applyBorder="1" applyAlignment="1">
      <alignment horizontal="right"/>
    </xf>
    <xf numFmtId="0" fontId="6" fillId="2" borderId="1" xfId="0" applyFont="1" applyFill="1" applyBorder="1" applyAlignment="1">
      <alignment horizontal="left" vertical="center" wrapText="1" indent="1"/>
    </xf>
    <xf numFmtId="0" fontId="3" fillId="0" borderId="3" xfId="0" applyFont="1" applyBorder="1" applyAlignment="1">
      <alignment horizontal="left" vertical="center" wrapText="1"/>
    </xf>
    <xf numFmtId="0" fontId="9" fillId="0" borderId="1" xfId="0" quotePrefix="1" applyFont="1" applyBorder="1" applyAlignment="1">
      <alignment horizontal="left" vertical="center"/>
    </xf>
    <xf numFmtId="0" fontId="7" fillId="0" borderId="2" xfId="0" applyFont="1" applyBorder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wrapText="1"/>
    </xf>
    <xf numFmtId="0" fontId="9" fillId="3" borderId="1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 wrapText="1"/>
    </xf>
    <xf numFmtId="0" fontId="7" fillId="3" borderId="2" xfId="0" applyFont="1" applyFill="1" applyBorder="1" applyAlignment="1">
      <alignment vertical="center"/>
    </xf>
    <xf numFmtId="0" fontId="9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9" fillId="0" borderId="1" xfId="0" quotePrefix="1" applyFont="1" applyBorder="1" applyAlignment="1">
      <alignment horizontal="left" vertical="center" wrapText="1"/>
    </xf>
    <xf numFmtId="0" fontId="9" fillId="3" borderId="1" xfId="0" quotePrefix="1" applyFont="1" applyFill="1" applyBorder="1" applyAlignment="1">
      <alignment horizontal="left" vertical="center" wrapText="1"/>
    </xf>
    <xf numFmtId="0" fontId="13" fillId="0" borderId="0" xfId="0" applyFont="1" applyAlignment="1">
      <alignment wrapText="1"/>
    </xf>
    <xf numFmtId="0" fontId="14" fillId="0" borderId="0" xfId="0" applyFont="1" applyAlignment="1">
      <alignment wrapText="1"/>
    </xf>
    <xf numFmtId="0" fontId="9" fillId="4" borderId="1" xfId="0" applyFont="1" applyFill="1" applyBorder="1" applyAlignment="1">
      <alignment horizontal="left" vertical="center" wrapText="1"/>
    </xf>
    <xf numFmtId="0" fontId="9" fillId="4" borderId="2" xfId="0" applyFont="1" applyFill="1" applyBorder="1" applyAlignment="1">
      <alignment horizontal="left" vertical="center" wrapText="1"/>
    </xf>
    <xf numFmtId="0" fontId="9" fillId="4" borderId="4" xfId="0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horizontal="left" vertical="center" wrapText="1"/>
    </xf>
    <xf numFmtId="0" fontId="9" fillId="3" borderId="4" xfId="0" applyFont="1" applyFill="1" applyBorder="1" applyAlignment="1">
      <alignment horizontal="left" vertical="center" wrapText="1"/>
    </xf>
    <xf numFmtId="0" fontId="16" fillId="0" borderId="0" xfId="0" applyFont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11" fillId="0" borderId="0" xfId="0" applyFont="1" applyAlignment="1">
      <alignment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 indent="1"/>
    </xf>
    <xf numFmtId="0" fontId="3" fillId="2" borderId="2" xfId="0" applyFont="1" applyFill="1" applyBorder="1" applyAlignment="1">
      <alignment horizontal="left" vertical="center" wrapText="1" indent="1"/>
    </xf>
    <xf numFmtId="0" fontId="3" fillId="2" borderId="4" xfId="0" applyFont="1" applyFill="1" applyBorder="1" applyAlignment="1">
      <alignment horizontal="left" vertical="center" wrapText="1" indent="1"/>
    </xf>
    <xf numFmtId="0" fontId="15" fillId="2" borderId="1" xfId="0" applyFont="1" applyFill="1" applyBorder="1" applyAlignment="1">
      <alignment horizontal="left" vertical="center" wrapText="1"/>
    </xf>
    <xf numFmtId="0" fontId="15" fillId="2" borderId="2" xfId="0" applyFont="1" applyFill="1" applyBorder="1" applyAlignment="1">
      <alignment horizontal="left" vertical="center" wrapText="1"/>
    </xf>
    <xf numFmtId="0" fontId="15" fillId="2" borderId="4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colors>
    <mruColors>
      <color rgb="FFBFBF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0"/>
  <sheetViews>
    <sheetView tabSelected="1" workbookViewId="0">
      <selection activeCell="G13" sqref="G13"/>
    </sheetView>
  </sheetViews>
  <sheetFormatPr defaultRowHeight="15" x14ac:dyDescent="0.25"/>
  <cols>
    <col min="5" max="7" width="25.28515625" customWidth="1"/>
  </cols>
  <sheetData>
    <row r="1" spans="1:7" ht="42" customHeight="1" x14ac:dyDescent="0.25">
      <c r="A1" s="93" t="s">
        <v>116</v>
      </c>
      <c r="B1" s="93"/>
      <c r="C1" s="93"/>
      <c r="D1" s="93"/>
      <c r="E1" s="93"/>
      <c r="F1" s="93"/>
      <c r="G1" s="93"/>
    </row>
    <row r="2" spans="1:7" ht="18" x14ac:dyDescent="0.25">
      <c r="A2" s="3"/>
      <c r="B2" s="3"/>
      <c r="C2" s="3"/>
      <c r="D2" s="3"/>
      <c r="E2" s="3"/>
      <c r="F2" s="3"/>
      <c r="G2" s="3"/>
    </row>
    <row r="3" spans="1:7" ht="15.75" x14ac:dyDescent="0.25">
      <c r="A3" s="93" t="s">
        <v>18</v>
      </c>
      <c r="B3" s="93"/>
      <c r="C3" s="93"/>
      <c r="D3" s="93"/>
      <c r="E3" s="93"/>
      <c r="F3" s="93"/>
      <c r="G3" s="94"/>
    </row>
    <row r="4" spans="1:7" ht="18" x14ac:dyDescent="0.25">
      <c r="A4" s="3"/>
      <c r="B4" s="3"/>
      <c r="C4" s="3"/>
      <c r="D4" s="3"/>
      <c r="E4" s="3"/>
      <c r="F4" s="3"/>
      <c r="G4" s="4"/>
    </row>
    <row r="5" spans="1:7" ht="15.75" x14ac:dyDescent="0.25">
      <c r="A5" s="93" t="s">
        <v>23</v>
      </c>
      <c r="B5" s="95"/>
      <c r="C5" s="95"/>
      <c r="D5" s="95"/>
      <c r="E5" s="95"/>
      <c r="F5" s="95"/>
      <c r="G5" s="95"/>
    </row>
    <row r="6" spans="1:7" ht="18" x14ac:dyDescent="0.25">
      <c r="A6" s="1"/>
      <c r="B6" s="2"/>
      <c r="C6" s="2"/>
      <c r="D6" s="2"/>
      <c r="E6" s="5"/>
      <c r="F6" s="6"/>
      <c r="G6" s="6" t="s">
        <v>106</v>
      </c>
    </row>
    <row r="7" spans="1:7" ht="25.5" x14ac:dyDescent="0.25">
      <c r="A7" s="24"/>
      <c r="B7" s="25"/>
      <c r="C7" s="25"/>
      <c r="D7" s="26"/>
      <c r="E7" s="27"/>
      <c r="F7" s="15" t="s">
        <v>118</v>
      </c>
      <c r="G7" s="15" t="s">
        <v>117</v>
      </c>
    </row>
    <row r="8" spans="1:7" x14ac:dyDescent="0.25">
      <c r="A8" s="96" t="s">
        <v>0</v>
      </c>
      <c r="B8" s="97"/>
      <c r="C8" s="97"/>
      <c r="D8" s="97"/>
      <c r="E8" s="98"/>
      <c r="F8" s="84">
        <f>F9+F10</f>
        <v>6232930</v>
      </c>
      <c r="G8" s="84">
        <f t="shared" ref="G8" si="0">G9+G10</f>
        <v>6847642.1500000004</v>
      </c>
    </row>
    <row r="9" spans="1:7" x14ac:dyDescent="0.25">
      <c r="A9" s="99" t="s">
        <v>30</v>
      </c>
      <c r="B9" s="100"/>
      <c r="C9" s="100"/>
      <c r="D9" s="100"/>
      <c r="E9" s="92"/>
      <c r="F9" s="85">
        <v>6232930</v>
      </c>
      <c r="G9" s="85">
        <v>6847642.1500000004</v>
      </c>
    </row>
    <row r="10" spans="1:7" x14ac:dyDescent="0.25">
      <c r="A10" s="91" t="s">
        <v>31</v>
      </c>
      <c r="B10" s="92"/>
      <c r="C10" s="92"/>
      <c r="D10" s="92"/>
      <c r="E10" s="92"/>
      <c r="F10" s="85">
        <v>0</v>
      </c>
      <c r="G10" s="85"/>
    </row>
    <row r="11" spans="1:7" x14ac:dyDescent="0.25">
      <c r="A11" s="28" t="s">
        <v>1</v>
      </c>
      <c r="B11" s="36"/>
      <c r="C11" s="36"/>
      <c r="D11" s="36"/>
      <c r="E11" s="36"/>
      <c r="F11" s="84">
        <f t="shared" ref="F11:G11" si="1">F12+F13</f>
        <v>4522298.58</v>
      </c>
      <c r="G11" s="84">
        <f t="shared" si="1"/>
        <v>5155905.2</v>
      </c>
    </row>
    <row r="12" spans="1:7" x14ac:dyDescent="0.25">
      <c r="A12" s="101" t="s">
        <v>32</v>
      </c>
      <c r="B12" s="100"/>
      <c r="C12" s="100"/>
      <c r="D12" s="100"/>
      <c r="E12" s="100"/>
      <c r="F12" s="85">
        <v>3686054.84</v>
      </c>
      <c r="G12" s="85">
        <v>4509951.49</v>
      </c>
    </row>
    <row r="13" spans="1:7" x14ac:dyDescent="0.25">
      <c r="A13" s="91" t="s">
        <v>33</v>
      </c>
      <c r="B13" s="92"/>
      <c r="C13" s="92"/>
      <c r="D13" s="92"/>
      <c r="E13" s="92"/>
      <c r="F13" s="85">
        <v>836243.74</v>
      </c>
      <c r="G13" s="85">
        <v>645953.71</v>
      </c>
    </row>
    <row r="14" spans="1:7" x14ac:dyDescent="0.25">
      <c r="A14" s="102" t="s">
        <v>54</v>
      </c>
      <c r="B14" s="97"/>
      <c r="C14" s="97"/>
      <c r="D14" s="97"/>
      <c r="E14" s="97"/>
      <c r="F14" s="84">
        <f>F8-F11</f>
        <v>1710631.42</v>
      </c>
      <c r="G14" s="84">
        <f>G8-G11</f>
        <v>1691736.9500000002</v>
      </c>
    </row>
    <row r="15" spans="1:7" ht="18" x14ac:dyDescent="0.25">
      <c r="A15" s="3"/>
      <c r="B15" s="17"/>
      <c r="C15" s="17"/>
      <c r="D15" s="17"/>
      <c r="E15" s="17"/>
      <c r="F15" s="18"/>
      <c r="G15" s="18"/>
    </row>
    <row r="16" spans="1:7" ht="15.75" x14ac:dyDescent="0.25">
      <c r="A16" s="93" t="s">
        <v>24</v>
      </c>
      <c r="B16" s="95"/>
      <c r="C16" s="95"/>
      <c r="D16" s="95"/>
      <c r="E16" s="95"/>
      <c r="F16" s="95"/>
      <c r="G16" s="95"/>
    </row>
    <row r="17" spans="1:7" ht="18" x14ac:dyDescent="0.25">
      <c r="A17" s="3"/>
      <c r="B17" s="17"/>
      <c r="C17" s="17"/>
      <c r="D17" s="17"/>
      <c r="E17" s="17"/>
      <c r="F17" s="18"/>
      <c r="G17" s="18"/>
    </row>
    <row r="18" spans="1:7" ht="25.5" x14ac:dyDescent="0.25">
      <c r="A18" s="24"/>
      <c r="B18" s="25"/>
      <c r="C18" s="25"/>
      <c r="D18" s="26"/>
      <c r="E18" s="27"/>
      <c r="F18" s="15" t="s">
        <v>118</v>
      </c>
      <c r="G18" s="15" t="s">
        <v>117</v>
      </c>
    </row>
    <row r="19" spans="1:7" x14ac:dyDescent="0.25">
      <c r="A19" s="91" t="s">
        <v>34</v>
      </c>
      <c r="B19" s="92"/>
      <c r="C19" s="92"/>
      <c r="D19" s="92"/>
      <c r="E19" s="92"/>
      <c r="F19" s="85">
        <v>0</v>
      </c>
      <c r="G19" s="85">
        <v>0</v>
      </c>
    </row>
    <row r="20" spans="1:7" x14ac:dyDescent="0.25">
      <c r="A20" s="91" t="s">
        <v>35</v>
      </c>
      <c r="B20" s="92"/>
      <c r="C20" s="92"/>
      <c r="D20" s="92"/>
      <c r="E20" s="92"/>
      <c r="F20" s="85">
        <v>0</v>
      </c>
      <c r="G20" s="85">
        <v>0</v>
      </c>
    </row>
    <row r="21" spans="1:7" x14ac:dyDescent="0.25">
      <c r="A21" s="102" t="s">
        <v>2</v>
      </c>
      <c r="B21" s="97"/>
      <c r="C21" s="97"/>
      <c r="D21" s="97"/>
      <c r="E21" s="97"/>
      <c r="F21" s="84">
        <f t="shared" ref="F21:G21" si="2">F19-F20</f>
        <v>0</v>
      </c>
      <c r="G21" s="84">
        <f t="shared" si="2"/>
        <v>0</v>
      </c>
    </row>
    <row r="22" spans="1:7" x14ac:dyDescent="0.25">
      <c r="A22" s="102" t="s">
        <v>55</v>
      </c>
      <c r="B22" s="97"/>
      <c r="C22" s="97"/>
      <c r="D22" s="97"/>
      <c r="E22" s="97"/>
      <c r="F22" s="84">
        <v>1710631.42</v>
      </c>
      <c r="G22" s="84">
        <v>1691736.95</v>
      </c>
    </row>
    <row r="23" spans="1:7" ht="18" x14ac:dyDescent="0.25">
      <c r="A23" s="16"/>
      <c r="B23" s="17"/>
      <c r="C23" s="17"/>
      <c r="D23" s="17"/>
      <c r="E23" s="17"/>
      <c r="F23" s="18"/>
      <c r="G23" s="18"/>
    </row>
    <row r="24" spans="1:7" ht="15.75" x14ac:dyDescent="0.25">
      <c r="A24" s="93" t="s">
        <v>56</v>
      </c>
      <c r="B24" s="95"/>
      <c r="C24" s="95"/>
      <c r="D24" s="95"/>
      <c r="E24" s="95"/>
      <c r="F24" s="95"/>
      <c r="G24" s="95"/>
    </row>
    <row r="25" spans="1:7" ht="15.75" x14ac:dyDescent="0.25">
      <c r="A25" s="34"/>
      <c r="B25" s="35"/>
      <c r="C25" s="35"/>
      <c r="D25" s="35"/>
      <c r="E25" s="35"/>
      <c r="F25" s="35"/>
      <c r="G25" s="35"/>
    </row>
    <row r="26" spans="1:7" ht="25.5" x14ac:dyDescent="0.25">
      <c r="A26" s="24"/>
      <c r="B26" s="25"/>
      <c r="C26" s="25"/>
      <c r="D26" s="26"/>
      <c r="E26" s="27"/>
      <c r="F26" s="15" t="s">
        <v>118</v>
      </c>
      <c r="G26" s="15" t="s">
        <v>117</v>
      </c>
    </row>
    <row r="27" spans="1:7" ht="15" customHeight="1" x14ac:dyDescent="0.25">
      <c r="A27" s="105" t="s">
        <v>57</v>
      </c>
      <c r="B27" s="106"/>
      <c r="C27" s="106"/>
      <c r="D27" s="106"/>
      <c r="E27" s="107"/>
      <c r="F27" s="86">
        <v>1710631.42</v>
      </c>
      <c r="G27" s="86">
        <v>1691736.95</v>
      </c>
    </row>
    <row r="28" spans="1:7" ht="15" customHeight="1" x14ac:dyDescent="0.25">
      <c r="A28" s="102" t="s">
        <v>58</v>
      </c>
      <c r="B28" s="97"/>
      <c r="C28" s="97"/>
      <c r="D28" s="97"/>
      <c r="E28" s="97"/>
      <c r="F28" s="87"/>
      <c r="G28" s="87"/>
    </row>
    <row r="29" spans="1:7" ht="45" customHeight="1" x14ac:dyDescent="0.25">
      <c r="A29" s="96" t="s">
        <v>59</v>
      </c>
      <c r="B29" s="108"/>
      <c r="C29" s="108"/>
      <c r="D29" s="108"/>
      <c r="E29" s="109"/>
      <c r="F29" s="87">
        <v>0</v>
      </c>
      <c r="G29" s="87">
        <v>0</v>
      </c>
    </row>
    <row r="30" spans="1:7" ht="15.75" x14ac:dyDescent="0.25">
      <c r="A30" s="37"/>
      <c r="B30" s="38"/>
      <c r="C30" s="38"/>
      <c r="D30" s="38"/>
      <c r="E30" s="38"/>
      <c r="F30" s="38"/>
      <c r="G30" s="38"/>
    </row>
    <row r="31" spans="1:7" ht="15.75" x14ac:dyDescent="0.25">
      <c r="A31" s="110" t="s">
        <v>53</v>
      </c>
      <c r="B31" s="110"/>
      <c r="C31" s="110"/>
      <c r="D31" s="110"/>
      <c r="E31" s="110"/>
      <c r="F31" s="110"/>
      <c r="G31" s="110"/>
    </row>
    <row r="32" spans="1:7" ht="18" x14ac:dyDescent="0.25">
      <c r="A32" s="39"/>
      <c r="B32" s="40"/>
      <c r="C32" s="40"/>
      <c r="D32" s="40"/>
      <c r="E32" s="40"/>
      <c r="F32" s="41"/>
      <c r="G32" s="41"/>
    </row>
    <row r="33" spans="1:7" ht="25.5" x14ac:dyDescent="0.25">
      <c r="A33" s="42"/>
      <c r="B33" s="43"/>
      <c r="C33" s="43"/>
      <c r="D33" s="44"/>
      <c r="E33" s="45"/>
      <c r="F33" s="15" t="s">
        <v>118</v>
      </c>
      <c r="G33" s="15" t="s">
        <v>117</v>
      </c>
    </row>
    <row r="34" spans="1:7" x14ac:dyDescent="0.25">
      <c r="A34" s="105" t="s">
        <v>57</v>
      </c>
      <c r="B34" s="106"/>
      <c r="C34" s="106"/>
      <c r="D34" s="106"/>
      <c r="E34" s="107"/>
      <c r="F34" s="86">
        <v>0</v>
      </c>
      <c r="G34" s="86">
        <v>0</v>
      </c>
    </row>
    <row r="35" spans="1:7" ht="28.5" customHeight="1" x14ac:dyDescent="0.25">
      <c r="A35" s="105" t="s">
        <v>60</v>
      </c>
      <c r="B35" s="106"/>
      <c r="C35" s="106"/>
      <c r="D35" s="106"/>
      <c r="E35" s="107"/>
      <c r="F35" s="86">
        <v>0</v>
      </c>
      <c r="G35" s="86">
        <v>0</v>
      </c>
    </row>
    <row r="36" spans="1:7" x14ac:dyDescent="0.25">
      <c r="A36" s="105" t="s">
        <v>61</v>
      </c>
      <c r="B36" s="111"/>
      <c r="C36" s="111"/>
      <c r="D36" s="111"/>
      <c r="E36" s="112"/>
      <c r="F36" s="86">
        <v>0</v>
      </c>
      <c r="G36" s="86">
        <v>0</v>
      </c>
    </row>
    <row r="37" spans="1:7" ht="15" customHeight="1" x14ac:dyDescent="0.25">
      <c r="A37" s="102" t="s">
        <v>58</v>
      </c>
      <c r="B37" s="97"/>
      <c r="C37" s="97"/>
      <c r="D37" s="97"/>
      <c r="E37" s="97"/>
      <c r="F37" s="88">
        <f t="shared" ref="F37" si="3">F34-F35+F36</f>
        <v>0</v>
      </c>
      <c r="G37" s="88">
        <v>0</v>
      </c>
    </row>
    <row r="38" spans="1:7" ht="17.25" customHeight="1" x14ac:dyDescent="0.25"/>
    <row r="39" spans="1:7" x14ac:dyDescent="0.25">
      <c r="A39" s="103"/>
      <c r="B39" s="104"/>
      <c r="C39" s="104"/>
      <c r="D39" s="104"/>
      <c r="E39" s="104"/>
      <c r="F39" s="104"/>
      <c r="G39" s="104"/>
    </row>
    <row r="40" spans="1:7" ht="9" customHeight="1" x14ac:dyDescent="0.25"/>
  </sheetData>
  <mergeCells count="24">
    <mergeCell ref="A39:G39"/>
    <mergeCell ref="A21:E21"/>
    <mergeCell ref="A22:E22"/>
    <mergeCell ref="A24:G24"/>
    <mergeCell ref="A27:E27"/>
    <mergeCell ref="A28:E28"/>
    <mergeCell ref="A29:E29"/>
    <mergeCell ref="A31:G31"/>
    <mergeCell ref="A34:E34"/>
    <mergeCell ref="A35:E35"/>
    <mergeCell ref="A36:E36"/>
    <mergeCell ref="A37:E37"/>
    <mergeCell ref="A20:E20"/>
    <mergeCell ref="A1:G1"/>
    <mergeCell ref="A3:G3"/>
    <mergeCell ref="A5:G5"/>
    <mergeCell ref="A8:E8"/>
    <mergeCell ref="A9:E9"/>
    <mergeCell ref="A10:E10"/>
    <mergeCell ref="A12:E12"/>
    <mergeCell ref="A13:E13"/>
    <mergeCell ref="A14:E14"/>
    <mergeCell ref="A16:G16"/>
    <mergeCell ref="A19:E19"/>
  </mergeCells>
  <pageMargins left="0.7" right="0.7" top="0.75" bottom="0.75" header="0.3" footer="0.3"/>
  <pageSetup paperSize="9" scale="6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38"/>
  <sheetViews>
    <sheetView topLeftCell="A19" workbookViewId="0">
      <selection activeCell="L37" sqref="L37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5" width="25.28515625" customWidth="1"/>
  </cols>
  <sheetData>
    <row r="1" spans="1:7" ht="42" customHeight="1" x14ac:dyDescent="0.25">
      <c r="A1" s="93" t="s">
        <v>116</v>
      </c>
      <c r="B1" s="93"/>
      <c r="C1" s="93"/>
      <c r="D1" s="93"/>
      <c r="E1" s="93"/>
      <c r="F1" s="93"/>
      <c r="G1" s="93"/>
    </row>
    <row r="2" spans="1:7" ht="18" customHeight="1" x14ac:dyDescent="0.25">
      <c r="A2" s="3"/>
      <c r="B2" s="3"/>
      <c r="C2" s="3"/>
      <c r="D2" s="3"/>
      <c r="E2" s="3"/>
    </row>
    <row r="3" spans="1:7" ht="15.75" customHeight="1" x14ac:dyDescent="0.25">
      <c r="A3" s="93" t="s">
        <v>18</v>
      </c>
      <c r="B3" s="93"/>
      <c r="C3" s="93"/>
      <c r="D3" s="93"/>
      <c r="E3" s="93"/>
    </row>
    <row r="4" spans="1:7" ht="18" x14ac:dyDescent="0.25">
      <c r="A4" s="3"/>
      <c r="B4" s="3"/>
      <c r="C4" s="3"/>
      <c r="D4" s="3"/>
      <c r="E4" s="4"/>
    </row>
    <row r="5" spans="1:7" ht="18" customHeight="1" x14ac:dyDescent="0.25">
      <c r="A5" s="93" t="s">
        <v>4</v>
      </c>
      <c r="B5" s="93"/>
      <c r="C5" s="93"/>
      <c r="D5" s="93"/>
      <c r="E5" s="93"/>
    </row>
    <row r="6" spans="1:7" ht="18" x14ac:dyDescent="0.25">
      <c r="A6" s="3"/>
      <c r="B6" s="3"/>
      <c r="C6" s="3"/>
      <c r="D6" s="3"/>
      <c r="E6" s="4"/>
    </row>
    <row r="7" spans="1:7" ht="15.75" customHeight="1" x14ac:dyDescent="0.25">
      <c r="A7" s="93" t="s">
        <v>36</v>
      </c>
      <c r="B7" s="93"/>
      <c r="C7" s="93"/>
      <c r="D7" s="93"/>
      <c r="E7" s="93"/>
    </row>
    <row r="8" spans="1:7" ht="18" x14ac:dyDescent="0.25">
      <c r="A8" s="3"/>
      <c r="B8" s="3"/>
      <c r="C8" s="3"/>
      <c r="D8" s="3"/>
      <c r="E8" s="4"/>
    </row>
    <row r="9" spans="1:7" ht="25.5" x14ac:dyDescent="0.25">
      <c r="A9" s="15" t="s">
        <v>5</v>
      </c>
      <c r="B9" s="14" t="s">
        <v>6</v>
      </c>
      <c r="C9" s="14" t="s">
        <v>3</v>
      </c>
      <c r="D9" s="15" t="s">
        <v>118</v>
      </c>
      <c r="E9" s="15" t="s">
        <v>117</v>
      </c>
    </row>
    <row r="10" spans="1:7" x14ac:dyDescent="0.25">
      <c r="A10" s="30"/>
      <c r="B10" s="31"/>
      <c r="C10" s="29" t="s">
        <v>0</v>
      </c>
      <c r="D10" s="51">
        <f>D11-D22</f>
        <v>3528696.3539999994</v>
      </c>
      <c r="E10" s="51">
        <f>E11-E22</f>
        <v>5155905.2</v>
      </c>
    </row>
    <row r="11" spans="1:7" ht="15.75" customHeight="1" x14ac:dyDescent="0.25">
      <c r="A11" s="7">
        <v>6</v>
      </c>
      <c r="B11" s="7"/>
      <c r="C11" s="7" t="s">
        <v>7</v>
      </c>
      <c r="D11" s="50">
        <f>SUM(D12:D16)</f>
        <v>5239327.7699999996</v>
      </c>
      <c r="E11" s="50">
        <f>SUM(E12:E16)</f>
        <v>6847642.1500000004</v>
      </c>
    </row>
    <row r="12" spans="1:7" ht="38.25" x14ac:dyDescent="0.25">
      <c r="A12" s="7"/>
      <c r="B12" s="11">
        <v>63</v>
      </c>
      <c r="C12" s="11" t="s">
        <v>26</v>
      </c>
      <c r="D12" s="50">
        <v>3012275.77</v>
      </c>
      <c r="E12" s="50">
        <v>4610350.45</v>
      </c>
    </row>
    <row r="13" spans="1:7" x14ac:dyDescent="0.25">
      <c r="A13" s="7"/>
      <c r="B13" s="11">
        <v>64</v>
      </c>
      <c r="C13" s="8" t="s">
        <v>64</v>
      </c>
      <c r="D13" s="50">
        <v>2</v>
      </c>
      <c r="E13" s="50">
        <v>4</v>
      </c>
    </row>
    <row r="14" spans="1:7" ht="25.5" x14ac:dyDescent="0.25">
      <c r="A14" s="7"/>
      <c r="B14" s="11">
        <v>65</v>
      </c>
      <c r="C14" s="53" t="s">
        <v>65</v>
      </c>
      <c r="D14" s="50">
        <v>2200000</v>
      </c>
      <c r="E14" s="50">
        <v>2200000</v>
      </c>
    </row>
    <row r="15" spans="1:7" ht="38.25" x14ac:dyDescent="0.25">
      <c r="A15" s="8"/>
      <c r="B15" s="8">
        <v>66</v>
      </c>
      <c r="C15" s="54" t="s">
        <v>66</v>
      </c>
      <c r="D15" s="50">
        <v>27050</v>
      </c>
      <c r="E15" s="50">
        <v>37287.699999999997</v>
      </c>
    </row>
    <row r="16" spans="1:7" ht="38.25" x14ac:dyDescent="0.25">
      <c r="A16" s="8"/>
      <c r="B16" s="8">
        <v>67</v>
      </c>
      <c r="C16" s="11" t="s">
        <v>27</v>
      </c>
      <c r="D16" s="50">
        <v>0</v>
      </c>
      <c r="E16" s="50">
        <v>0</v>
      </c>
    </row>
    <row r="17" spans="1:5" ht="25.5" x14ac:dyDescent="0.25">
      <c r="A17" s="10">
        <v>7</v>
      </c>
      <c r="B17" s="10"/>
      <c r="C17" s="19" t="s">
        <v>8</v>
      </c>
      <c r="D17" s="50">
        <v>0</v>
      </c>
      <c r="E17" s="50" t="s">
        <v>100</v>
      </c>
    </row>
    <row r="18" spans="1:5" ht="38.25" x14ac:dyDescent="0.25">
      <c r="A18" s="11"/>
      <c r="B18" s="11">
        <v>72</v>
      </c>
      <c r="C18" s="20" t="s">
        <v>25</v>
      </c>
      <c r="D18" s="50">
        <v>0</v>
      </c>
      <c r="E18" s="50">
        <v>0</v>
      </c>
    </row>
    <row r="19" spans="1:5" x14ac:dyDescent="0.25">
      <c r="A19" s="56"/>
      <c r="B19" s="56"/>
      <c r="C19" s="57"/>
      <c r="D19" s="58"/>
      <c r="E19" s="58"/>
    </row>
    <row r="20" spans="1:5" ht="9.75" customHeight="1" x14ac:dyDescent="0.25">
      <c r="A20" s="56"/>
      <c r="B20" s="56"/>
      <c r="C20" s="57"/>
      <c r="D20" s="58"/>
      <c r="E20" s="58"/>
    </row>
    <row r="21" spans="1:5" hidden="1" x14ac:dyDescent="0.25"/>
    <row r="22" spans="1:5" x14ac:dyDescent="0.25">
      <c r="A22" s="12">
        <v>9</v>
      </c>
      <c r="B22" s="12"/>
      <c r="C22" s="20" t="s">
        <v>67</v>
      </c>
      <c r="D22" s="51">
        <f>D24-D23</f>
        <v>1710631.416</v>
      </c>
      <c r="E22" s="51">
        <f>E24-E23</f>
        <v>1691736.95</v>
      </c>
    </row>
    <row r="23" spans="1:5" x14ac:dyDescent="0.25">
      <c r="A23" s="11"/>
      <c r="B23" s="11">
        <v>92</v>
      </c>
      <c r="C23" s="20" t="s">
        <v>70</v>
      </c>
      <c r="D23" s="55">
        <v>25105.614000000001</v>
      </c>
      <c r="E23" s="55">
        <v>25017.03</v>
      </c>
    </row>
    <row r="24" spans="1:5" x14ac:dyDescent="0.25">
      <c r="A24" s="11"/>
      <c r="B24" s="11"/>
      <c r="C24" s="11" t="s">
        <v>112</v>
      </c>
      <c r="D24" s="55">
        <v>1735737.03</v>
      </c>
      <c r="E24" s="50">
        <v>1716753.98</v>
      </c>
    </row>
    <row r="25" spans="1:5" x14ac:dyDescent="0.25">
      <c r="A25" s="11"/>
      <c r="B25" s="11"/>
      <c r="C25" s="8"/>
      <c r="D25" s="55"/>
      <c r="E25" s="50">
        <v>0</v>
      </c>
    </row>
    <row r="27" spans="1:5" ht="15.75" customHeight="1" x14ac:dyDescent="0.25">
      <c r="A27" s="93" t="s">
        <v>37</v>
      </c>
      <c r="B27" s="93"/>
      <c r="C27" s="93"/>
      <c r="D27" s="93"/>
      <c r="E27" s="93"/>
    </row>
    <row r="28" spans="1:5" ht="18" x14ac:dyDescent="0.25">
      <c r="A28" s="3"/>
      <c r="B28" s="3"/>
      <c r="C28" s="3"/>
      <c r="D28" s="3"/>
      <c r="E28" s="4"/>
    </row>
    <row r="29" spans="1:5" ht="25.5" x14ac:dyDescent="0.25">
      <c r="A29" s="15" t="s">
        <v>5</v>
      </c>
      <c r="B29" s="14" t="s">
        <v>6</v>
      </c>
      <c r="C29" s="14" t="s">
        <v>9</v>
      </c>
      <c r="D29" s="15" t="s">
        <v>118</v>
      </c>
      <c r="E29" s="15" t="s">
        <v>117</v>
      </c>
    </row>
    <row r="30" spans="1:5" x14ac:dyDescent="0.25">
      <c r="A30" s="30"/>
      <c r="B30" s="31"/>
      <c r="C30" s="29" t="s">
        <v>1</v>
      </c>
      <c r="D30" s="51">
        <f>D31+D36</f>
        <v>3715277</v>
      </c>
      <c r="E30" s="51">
        <f>E31+E36</f>
        <v>5155905.2</v>
      </c>
    </row>
    <row r="31" spans="1:5" ht="15.75" customHeight="1" x14ac:dyDescent="0.25">
      <c r="A31" s="7">
        <v>3</v>
      </c>
      <c r="B31" s="7"/>
      <c r="C31" s="7" t="s">
        <v>10</v>
      </c>
      <c r="D31" s="50">
        <f>SUM(D32:D34)</f>
        <v>3688225</v>
      </c>
      <c r="E31" s="50">
        <f>SUM(E32:E35)</f>
        <v>4509951.49</v>
      </c>
    </row>
    <row r="32" spans="1:5" ht="15.75" customHeight="1" x14ac:dyDescent="0.25">
      <c r="A32" s="7"/>
      <c r="B32" s="11">
        <v>31</v>
      </c>
      <c r="C32" s="11" t="s">
        <v>11</v>
      </c>
      <c r="D32" s="50">
        <v>2593125</v>
      </c>
      <c r="E32" s="50">
        <v>3194280.42</v>
      </c>
    </row>
    <row r="33" spans="1:5" x14ac:dyDescent="0.25">
      <c r="A33" s="8"/>
      <c r="B33" s="8">
        <v>32</v>
      </c>
      <c r="C33" s="8" t="s">
        <v>20</v>
      </c>
      <c r="D33" s="50">
        <v>1082100</v>
      </c>
      <c r="E33" s="50">
        <v>1268506.07</v>
      </c>
    </row>
    <row r="34" spans="1:5" x14ac:dyDescent="0.25">
      <c r="A34" s="8"/>
      <c r="B34" s="21">
        <v>34</v>
      </c>
      <c r="C34" s="8" t="s">
        <v>68</v>
      </c>
      <c r="D34" s="50">
        <v>13000</v>
      </c>
      <c r="E34" s="50">
        <v>47065</v>
      </c>
    </row>
    <row r="35" spans="1:5" x14ac:dyDescent="0.25">
      <c r="A35" s="8"/>
      <c r="B35" s="21">
        <v>38</v>
      </c>
      <c r="C35" s="8" t="s">
        <v>115</v>
      </c>
      <c r="D35" s="50">
        <v>0</v>
      </c>
      <c r="E35" s="50">
        <v>100</v>
      </c>
    </row>
    <row r="36" spans="1:5" ht="25.5" x14ac:dyDescent="0.25">
      <c r="A36" s="10">
        <v>4</v>
      </c>
      <c r="B36" s="10"/>
      <c r="C36" s="19" t="s">
        <v>12</v>
      </c>
      <c r="D36" s="50">
        <f>SUM(D37:D39)</f>
        <v>27052</v>
      </c>
      <c r="E36" s="50">
        <f>SUM(E37:E39)</f>
        <v>645953.71000000008</v>
      </c>
    </row>
    <row r="37" spans="1:5" ht="38.25" x14ac:dyDescent="0.25">
      <c r="A37" s="10"/>
      <c r="B37" s="12">
        <v>42</v>
      </c>
      <c r="C37" s="20" t="s">
        <v>28</v>
      </c>
      <c r="D37" s="50">
        <v>27052</v>
      </c>
      <c r="E37" s="50">
        <v>85842.15</v>
      </c>
    </row>
    <row r="38" spans="1:5" ht="38.25" x14ac:dyDescent="0.25">
      <c r="A38" s="11"/>
      <c r="B38" s="11">
        <v>45</v>
      </c>
      <c r="C38" s="20" t="s">
        <v>69</v>
      </c>
      <c r="D38" s="50">
        <v>0</v>
      </c>
      <c r="E38" s="50">
        <v>560111.56000000006</v>
      </c>
    </row>
  </sheetData>
  <mergeCells count="5">
    <mergeCell ref="A27:E27"/>
    <mergeCell ref="A3:E3"/>
    <mergeCell ref="A5:E5"/>
    <mergeCell ref="A7:E7"/>
    <mergeCell ref="A1:G1"/>
  </mergeCells>
  <pageMargins left="0.7" right="0.7" top="0.75" bottom="0.75" header="0.3" footer="0.3"/>
  <pageSetup paperSize="9" scale="6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54"/>
  <sheetViews>
    <sheetView topLeftCell="A28" workbookViewId="0">
      <selection activeCell="F50" sqref="F50"/>
    </sheetView>
  </sheetViews>
  <sheetFormatPr defaultRowHeight="15" x14ac:dyDescent="0.25"/>
  <cols>
    <col min="1" max="3" width="25.28515625" customWidth="1"/>
  </cols>
  <sheetData>
    <row r="1" spans="1:7" ht="42" customHeight="1" x14ac:dyDescent="0.25">
      <c r="A1" s="93" t="s">
        <v>116</v>
      </c>
      <c r="B1" s="93"/>
      <c r="C1" s="93"/>
      <c r="D1" s="93"/>
      <c r="E1" s="93"/>
      <c r="F1" s="93"/>
      <c r="G1" s="93"/>
    </row>
    <row r="2" spans="1:7" ht="18" customHeight="1" x14ac:dyDescent="0.25">
      <c r="A2" s="3"/>
      <c r="B2" s="3"/>
      <c r="C2" s="3"/>
    </row>
    <row r="3" spans="1:7" ht="15.75" customHeight="1" x14ac:dyDescent="0.25">
      <c r="A3" s="93" t="s">
        <v>18</v>
      </c>
      <c r="B3" s="93"/>
      <c r="C3" s="93"/>
    </row>
    <row r="4" spans="1:7" ht="18" x14ac:dyDescent="0.25">
      <c r="B4" s="3"/>
      <c r="C4" s="4"/>
    </row>
    <row r="5" spans="1:7" ht="18" customHeight="1" x14ac:dyDescent="0.25">
      <c r="A5" s="93" t="s">
        <v>4</v>
      </c>
      <c r="B5" s="93"/>
      <c r="C5" s="93"/>
    </row>
    <row r="6" spans="1:7" ht="18" x14ac:dyDescent="0.25">
      <c r="A6" s="3"/>
      <c r="B6" s="3"/>
      <c r="C6" s="4"/>
    </row>
    <row r="7" spans="1:7" ht="15.75" customHeight="1" x14ac:dyDescent="0.25">
      <c r="A7" s="93" t="s">
        <v>38</v>
      </c>
      <c r="B7" s="93"/>
      <c r="C7" s="93"/>
    </row>
    <row r="8" spans="1:7" ht="18" x14ac:dyDescent="0.25">
      <c r="A8" s="3"/>
      <c r="B8" s="3"/>
      <c r="C8" s="4"/>
    </row>
    <row r="9" spans="1:7" ht="25.5" x14ac:dyDescent="0.25">
      <c r="A9" s="15" t="s">
        <v>40</v>
      </c>
      <c r="B9" s="15" t="s">
        <v>118</v>
      </c>
      <c r="C9" s="15" t="s">
        <v>117</v>
      </c>
    </row>
    <row r="10" spans="1:7" x14ac:dyDescent="0.25">
      <c r="A10" s="32" t="s">
        <v>0</v>
      </c>
      <c r="B10" s="52">
        <f>B11+B14+B17+B19+B24+B28</f>
        <v>3528696.3499999996</v>
      </c>
      <c r="C10" s="52">
        <f>C11+C14+C17+C19+C24+C28</f>
        <v>5155905.2</v>
      </c>
    </row>
    <row r="11" spans="1:7" x14ac:dyDescent="0.25">
      <c r="A11" s="19" t="s">
        <v>43</v>
      </c>
      <c r="B11" s="52">
        <f>B12+B13</f>
        <v>0</v>
      </c>
      <c r="C11" s="52">
        <f>C12+C13</f>
        <v>0</v>
      </c>
    </row>
    <row r="12" spans="1:7" x14ac:dyDescent="0.25">
      <c r="A12" s="9" t="s">
        <v>44</v>
      </c>
      <c r="B12" s="50">
        <v>0</v>
      </c>
      <c r="C12" s="50">
        <v>0</v>
      </c>
    </row>
    <row r="13" spans="1:7" ht="19.5" customHeight="1" x14ac:dyDescent="0.25">
      <c r="A13" s="9" t="s">
        <v>72</v>
      </c>
      <c r="B13" s="50">
        <v>0</v>
      </c>
      <c r="C13" s="50">
        <v>0</v>
      </c>
    </row>
    <row r="14" spans="1:7" x14ac:dyDescent="0.25">
      <c r="A14" s="21" t="s">
        <v>45</v>
      </c>
      <c r="B14" s="61">
        <f>B16+B15</f>
        <v>27052</v>
      </c>
      <c r="C14" s="61">
        <f>C16+C15</f>
        <v>33375.25</v>
      </c>
    </row>
    <row r="15" spans="1:7" x14ac:dyDescent="0.25">
      <c r="A15" s="8" t="s">
        <v>71</v>
      </c>
      <c r="B15" s="50">
        <v>27052</v>
      </c>
      <c r="C15" s="50">
        <v>33375.25</v>
      </c>
    </row>
    <row r="16" spans="1:7" x14ac:dyDescent="0.25">
      <c r="A16" s="8" t="s">
        <v>71</v>
      </c>
      <c r="B16" s="50">
        <v>0</v>
      </c>
      <c r="C16" s="50">
        <v>0</v>
      </c>
    </row>
    <row r="17" spans="1:3" ht="25.5" x14ac:dyDescent="0.25">
      <c r="A17" s="7" t="s">
        <v>42</v>
      </c>
      <c r="B17" s="61">
        <f>B18</f>
        <v>2200000</v>
      </c>
      <c r="C17" s="61">
        <f>C18</f>
        <v>2200000</v>
      </c>
    </row>
    <row r="18" spans="1:3" ht="25.5" x14ac:dyDescent="0.25">
      <c r="A18" s="13" t="s">
        <v>110</v>
      </c>
      <c r="B18" s="50">
        <v>2200000</v>
      </c>
      <c r="C18" s="50">
        <v>2200000</v>
      </c>
    </row>
    <row r="19" spans="1:3" x14ac:dyDescent="0.25">
      <c r="A19" s="32" t="s">
        <v>41</v>
      </c>
      <c r="B19" s="61">
        <f>B21+B22+B23+B20</f>
        <v>3012275.77</v>
      </c>
      <c r="C19" s="61">
        <f>C21+C22+C23+C20</f>
        <v>4610350.45</v>
      </c>
    </row>
    <row r="20" spans="1:3" x14ac:dyDescent="0.25">
      <c r="A20" s="90" t="s">
        <v>111</v>
      </c>
      <c r="B20" s="50">
        <v>3000000</v>
      </c>
      <c r="C20" s="50">
        <v>4600000</v>
      </c>
    </row>
    <row r="21" spans="1:3" x14ac:dyDescent="0.25">
      <c r="A21" s="59" t="s">
        <v>73</v>
      </c>
      <c r="B21" s="50">
        <v>12275.77</v>
      </c>
      <c r="C21" s="50">
        <v>10350.450000000001</v>
      </c>
    </row>
    <row r="22" spans="1:3" x14ac:dyDescent="0.25">
      <c r="A22" s="59" t="s">
        <v>74</v>
      </c>
      <c r="B22" s="50">
        <v>0</v>
      </c>
      <c r="C22" s="50">
        <v>0</v>
      </c>
    </row>
    <row r="23" spans="1:3" x14ac:dyDescent="0.25">
      <c r="A23" s="59" t="s">
        <v>75</v>
      </c>
      <c r="B23" s="50">
        <v>0</v>
      </c>
      <c r="C23" s="50">
        <v>0</v>
      </c>
    </row>
    <row r="24" spans="1:3" x14ac:dyDescent="0.25">
      <c r="A24" s="60" t="s">
        <v>76</v>
      </c>
      <c r="B24" s="61">
        <f>B25</f>
        <v>0</v>
      </c>
      <c r="C24" s="61">
        <f>C25</f>
        <v>3916.45</v>
      </c>
    </row>
    <row r="25" spans="1:3" x14ac:dyDescent="0.25">
      <c r="A25" s="9" t="s">
        <v>77</v>
      </c>
      <c r="B25" s="50">
        <v>0</v>
      </c>
      <c r="C25" s="50">
        <v>3916.45</v>
      </c>
    </row>
    <row r="27" spans="1:3" ht="2.25" customHeight="1" x14ac:dyDescent="0.25"/>
    <row r="28" spans="1:3" x14ac:dyDescent="0.25">
      <c r="A28" s="12" t="s">
        <v>78</v>
      </c>
      <c r="B28" s="51">
        <f>B29+B30+B31</f>
        <v>-1710631.42</v>
      </c>
      <c r="C28" s="51">
        <f>C29+C30+C31</f>
        <v>-1691736.95</v>
      </c>
    </row>
    <row r="29" spans="1:3" x14ac:dyDescent="0.25">
      <c r="A29" s="11" t="s">
        <v>73</v>
      </c>
      <c r="B29" s="81">
        <v>10105.61</v>
      </c>
      <c r="C29" s="49">
        <v>10017.030000000001</v>
      </c>
    </row>
    <row r="30" spans="1:3" x14ac:dyDescent="0.25">
      <c r="A30" s="11" t="s">
        <v>113</v>
      </c>
      <c r="B30" s="81">
        <v>15000</v>
      </c>
      <c r="C30" s="49">
        <v>15000</v>
      </c>
    </row>
    <row r="31" spans="1:3" x14ac:dyDescent="0.25">
      <c r="A31" s="9" t="s">
        <v>111</v>
      </c>
      <c r="B31" s="81">
        <v>-1735737.03</v>
      </c>
      <c r="C31" s="49">
        <v>-1716753.98</v>
      </c>
    </row>
    <row r="32" spans="1:3" x14ac:dyDescent="0.25">
      <c r="A32" s="11"/>
      <c r="B32" s="82"/>
      <c r="C32" s="49"/>
    </row>
    <row r="34" spans="1:3" ht="3.75" customHeight="1" x14ac:dyDescent="0.25"/>
    <row r="35" spans="1:3" hidden="1" x14ac:dyDescent="0.25"/>
    <row r="37" spans="1:3" ht="15.75" customHeight="1" x14ac:dyDescent="0.25">
      <c r="A37" s="93" t="s">
        <v>39</v>
      </c>
      <c r="B37" s="93"/>
      <c r="C37" s="93"/>
    </row>
    <row r="38" spans="1:3" ht="18" x14ac:dyDescent="0.25">
      <c r="A38" s="3"/>
      <c r="B38" s="3"/>
      <c r="C38" s="4"/>
    </row>
    <row r="39" spans="1:3" ht="25.5" x14ac:dyDescent="0.25">
      <c r="A39" s="15" t="s">
        <v>40</v>
      </c>
      <c r="B39" s="15" t="s">
        <v>118</v>
      </c>
      <c r="C39" s="15" t="s">
        <v>117</v>
      </c>
    </row>
    <row r="40" spans="1:3" x14ac:dyDescent="0.25">
      <c r="A40" s="32" t="s">
        <v>1</v>
      </c>
      <c r="B40" s="52">
        <f>B41+B44+B46+B48+B53+B57</f>
        <v>3715277</v>
      </c>
      <c r="C40" s="52">
        <f>C41+C44+C46+C48+C53+C57</f>
        <v>5155905.2</v>
      </c>
    </row>
    <row r="41" spans="1:3" ht="15.75" customHeight="1" x14ac:dyDescent="0.25">
      <c r="A41" s="19" t="s">
        <v>43</v>
      </c>
      <c r="B41" s="52">
        <f>B42+B43</f>
        <v>0</v>
      </c>
      <c r="C41" s="52">
        <f>C42+C43</f>
        <v>0</v>
      </c>
    </row>
    <row r="42" spans="1:3" x14ac:dyDescent="0.25">
      <c r="A42" s="9" t="s">
        <v>44</v>
      </c>
      <c r="B42" s="50">
        <v>0</v>
      </c>
      <c r="C42" s="50">
        <v>0</v>
      </c>
    </row>
    <row r="43" spans="1:3" x14ac:dyDescent="0.25">
      <c r="A43" s="9" t="s">
        <v>72</v>
      </c>
      <c r="B43" s="50">
        <v>0</v>
      </c>
      <c r="C43" s="50">
        <v>0</v>
      </c>
    </row>
    <row r="44" spans="1:3" x14ac:dyDescent="0.25">
      <c r="A44" s="21" t="s">
        <v>45</v>
      </c>
      <c r="B44" s="61">
        <f>B45</f>
        <v>27052</v>
      </c>
      <c r="C44" s="61">
        <f>C45</f>
        <v>33375.25</v>
      </c>
    </row>
    <row r="45" spans="1:3" x14ac:dyDescent="0.25">
      <c r="A45" s="8" t="s">
        <v>71</v>
      </c>
      <c r="B45" s="50">
        <v>27052</v>
      </c>
      <c r="C45" s="50">
        <v>33375.25</v>
      </c>
    </row>
    <row r="46" spans="1:3" ht="25.5" x14ac:dyDescent="0.25">
      <c r="A46" s="7" t="s">
        <v>42</v>
      </c>
      <c r="B46" s="61">
        <f>B47</f>
        <v>2200000</v>
      </c>
      <c r="C46" s="61">
        <f>C47</f>
        <v>2200000</v>
      </c>
    </row>
    <row r="47" spans="1:3" ht="25.5" x14ac:dyDescent="0.25">
      <c r="A47" s="13" t="s">
        <v>110</v>
      </c>
      <c r="B47" s="50">
        <v>2200000</v>
      </c>
      <c r="C47" s="50">
        <v>2200000</v>
      </c>
    </row>
    <row r="48" spans="1:3" x14ac:dyDescent="0.25">
      <c r="A48" s="32" t="s">
        <v>41</v>
      </c>
      <c r="B48" s="61">
        <f>B50+B51+B52+B49</f>
        <v>1488225</v>
      </c>
      <c r="C48" s="61">
        <f>C50+C51+C52+C49</f>
        <v>2903613.5</v>
      </c>
    </row>
    <row r="49" spans="1:3" x14ac:dyDescent="0.25">
      <c r="A49" s="90" t="s">
        <v>111</v>
      </c>
      <c r="B49" s="50">
        <v>1475949.23</v>
      </c>
      <c r="C49" s="50">
        <v>2883246.02</v>
      </c>
    </row>
    <row r="50" spans="1:3" x14ac:dyDescent="0.25">
      <c r="A50" s="59" t="s">
        <v>73</v>
      </c>
      <c r="B50" s="50">
        <v>12275.77</v>
      </c>
      <c r="C50" s="50">
        <v>20367.48</v>
      </c>
    </row>
    <row r="51" spans="1:3" x14ac:dyDescent="0.25">
      <c r="A51" s="59" t="s">
        <v>74</v>
      </c>
      <c r="B51" s="50">
        <v>0</v>
      </c>
      <c r="C51" s="50">
        <v>0</v>
      </c>
    </row>
    <row r="52" spans="1:3" x14ac:dyDescent="0.25">
      <c r="A52" s="59" t="s">
        <v>75</v>
      </c>
      <c r="B52" s="50">
        <v>0</v>
      </c>
      <c r="C52" s="50">
        <v>0</v>
      </c>
    </row>
    <row r="53" spans="1:3" x14ac:dyDescent="0.25">
      <c r="A53" s="60" t="s">
        <v>76</v>
      </c>
      <c r="B53" s="61">
        <f>B54</f>
        <v>0</v>
      </c>
      <c r="C53" s="61">
        <f>C54</f>
        <v>18916.45</v>
      </c>
    </row>
    <row r="54" spans="1:3" x14ac:dyDescent="0.25">
      <c r="A54" s="9" t="s">
        <v>77</v>
      </c>
      <c r="B54" s="50">
        <v>0</v>
      </c>
      <c r="C54" s="50">
        <v>18916.45</v>
      </c>
    </row>
  </sheetData>
  <mergeCells count="5">
    <mergeCell ref="A3:C3"/>
    <mergeCell ref="A5:C5"/>
    <mergeCell ref="A7:C7"/>
    <mergeCell ref="A37:C37"/>
    <mergeCell ref="A1:G1"/>
  </mergeCells>
  <pageMargins left="0.7" right="0.7" top="0.75" bottom="0.75" header="0.3" footer="0.3"/>
  <pageSetup paperSize="9" scale="56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12"/>
  <sheetViews>
    <sheetView workbookViewId="0">
      <selection activeCell="D15" sqref="D15"/>
    </sheetView>
  </sheetViews>
  <sheetFormatPr defaultRowHeight="15" x14ac:dyDescent="0.25"/>
  <cols>
    <col min="1" max="1" width="37.7109375" customWidth="1"/>
    <col min="2" max="3" width="25.28515625" customWidth="1"/>
  </cols>
  <sheetData>
    <row r="1" spans="1:7" ht="42" customHeight="1" x14ac:dyDescent="0.25">
      <c r="A1" s="93" t="s">
        <v>116</v>
      </c>
      <c r="B1" s="93"/>
      <c r="C1" s="93"/>
      <c r="D1" s="93"/>
      <c r="E1" s="93"/>
      <c r="F1" s="93"/>
      <c r="G1" s="93"/>
    </row>
    <row r="2" spans="1:7" ht="18" customHeight="1" x14ac:dyDescent="0.25">
      <c r="A2" s="3"/>
      <c r="B2" s="3"/>
      <c r="C2" s="3"/>
    </row>
    <row r="3" spans="1:7" ht="15.75" x14ac:dyDescent="0.25">
      <c r="A3" s="93" t="s">
        <v>18</v>
      </c>
      <c r="B3" s="93"/>
      <c r="C3" s="94"/>
    </row>
    <row r="4" spans="1:7" ht="18" x14ac:dyDescent="0.25">
      <c r="A4" s="3"/>
      <c r="B4" s="3"/>
      <c r="C4" s="4"/>
    </row>
    <row r="5" spans="1:7" ht="18" customHeight="1" x14ac:dyDescent="0.25">
      <c r="A5" s="93" t="s">
        <v>4</v>
      </c>
      <c r="B5" s="95"/>
      <c r="C5" s="95"/>
    </row>
    <row r="6" spans="1:7" ht="18" x14ac:dyDescent="0.25">
      <c r="A6" s="3"/>
      <c r="B6" s="3"/>
      <c r="C6" s="4"/>
    </row>
    <row r="7" spans="1:7" ht="15.75" x14ac:dyDescent="0.25">
      <c r="A7" s="93" t="s">
        <v>13</v>
      </c>
      <c r="B7" s="113"/>
      <c r="C7" s="113"/>
    </row>
    <row r="8" spans="1:7" ht="18" x14ac:dyDescent="0.25">
      <c r="A8" s="3"/>
      <c r="B8" s="3"/>
      <c r="C8" s="4"/>
    </row>
    <row r="9" spans="1:7" ht="25.5" x14ac:dyDescent="0.25">
      <c r="A9" s="15" t="s">
        <v>40</v>
      </c>
      <c r="B9" s="15" t="s">
        <v>118</v>
      </c>
      <c r="C9" s="15" t="s">
        <v>117</v>
      </c>
    </row>
    <row r="10" spans="1:7" ht="15.75" customHeight="1" x14ac:dyDescent="0.25">
      <c r="A10" s="46" t="s">
        <v>14</v>
      </c>
      <c r="B10" s="47">
        <f>B11</f>
        <v>3715277</v>
      </c>
      <c r="C10" s="47">
        <f t="shared" ref="B10:C11" si="0">C11</f>
        <v>5155905.2</v>
      </c>
    </row>
    <row r="11" spans="1:7" ht="15.75" x14ac:dyDescent="0.25">
      <c r="A11" s="46" t="s">
        <v>62</v>
      </c>
      <c r="B11" s="47">
        <f t="shared" si="0"/>
        <v>3715277</v>
      </c>
      <c r="C11" s="47">
        <f t="shared" si="0"/>
        <v>5155905.2</v>
      </c>
    </row>
    <row r="12" spans="1:7" ht="15.75" x14ac:dyDescent="0.25">
      <c r="A12" s="48" t="s">
        <v>63</v>
      </c>
      <c r="B12" s="47">
        <v>3715277</v>
      </c>
      <c r="C12" s="47">
        <v>5155905.2</v>
      </c>
    </row>
  </sheetData>
  <mergeCells count="4">
    <mergeCell ref="A3:C3"/>
    <mergeCell ref="A5:C5"/>
    <mergeCell ref="A7:C7"/>
    <mergeCell ref="A1:G1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G14"/>
  <sheetViews>
    <sheetView workbookViewId="0">
      <selection sqref="A1:G1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5" width="25.28515625" customWidth="1"/>
  </cols>
  <sheetData>
    <row r="1" spans="1:7" ht="42" customHeight="1" x14ac:dyDescent="0.25">
      <c r="A1" s="93" t="s">
        <v>116</v>
      </c>
      <c r="B1" s="93"/>
      <c r="C1" s="93"/>
      <c r="D1" s="93"/>
      <c r="E1" s="93"/>
      <c r="F1" s="93"/>
      <c r="G1" s="93"/>
    </row>
    <row r="2" spans="1:7" ht="18" customHeight="1" x14ac:dyDescent="0.25">
      <c r="A2" s="3"/>
      <c r="B2" s="3"/>
      <c r="C2" s="3"/>
      <c r="D2" s="3"/>
      <c r="E2" s="3"/>
    </row>
    <row r="3" spans="1:7" ht="15.75" customHeight="1" x14ac:dyDescent="0.25">
      <c r="A3" s="93" t="s">
        <v>18</v>
      </c>
      <c r="B3" s="93"/>
      <c r="C3" s="93"/>
      <c r="D3" s="93"/>
      <c r="E3" s="93"/>
    </row>
    <row r="4" spans="1:7" ht="18" x14ac:dyDescent="0.25">
      <c r="A4" s="3"/>
      <c r="B4" s="3"/>
      <c r="C4" s="3"/>
      <c r="D4" s="3"/>
      <c r="E4" s="4"/>
    </row>
    <row r="5" spans="1:7" ht="18" customHeight="1" x14ac:dyDescent="0.25">
      <c r="A5" s="93" t="s">
        <v>47</v>
      </c>
      <c r="B5" s="93"/>
      <c r="C5" s="93"/>
      <c r="D5" s="93"/>
      <c r="E5" s="93"/>
    </row>
    <row r="6" spans="1:7" ht="18" x14ac:dyDescent="0.25">
      <c r="A6" s="3"/>
      <c r="B6" s="3"/>
      <c r="C6" s="3"/>
      <c r="D6" s="3"/>
      <c r="E6" s="4"/>
    </row>
    <row r="7" spans="1:7" ht="25.5" x14ac:dyDescent="0.25">
      <c r="A7" s="15" t="s">
        <v>5</v>
      </c>
      <c r="B7" s="14" t="s">
        <v>6</v>
      </c>
      <c r="C7" s="14" t="s">
        <v>29</v>
      </c>
      <c r="D7" s="15" t="s">
        <v>118</v>
      </c>
      <c r="E7" s="15" t="s">
        <v>117</v>
      </c>
    </row>
    <row r="8" spans="1:7" x14ac:dyDescent="0.25">
      <c r="A8" s="30"/>
      <c r="B8" s="31"/>
      <c r="C8" s="29" t="s">
        <v>49</v>
      </c>
      <c r="D8" s="52">
        <v>0</v>
      </c>
      <c r="E8" s="52">
        <v>0</v>
      </c>
    </row>
    <row r="9" spans="1:7" ht="25.5" x14ac:dyDescent="0.25">
      <c r="A9" s="7">
        <v>8</v>
      </c>
      <c r="B9" s="7"/>
      <c r="C9" s="7" t="s">
        <v>15</v>
      </c>
      <c r="D9" s="50">
        <v>0</v>
      </c>
      <c r="E9" s="50">
        <v>0</v>
      </c>
    </row>
    <row r="10" spans="1:7" x14ac:dyDescent="0.25">
      <c r="A10" s="7"/>
      <c r="B10" s="11">
        <v>84</v>
      </c>
      <c r="C10" s="11" t="s">
        <v>21</v>
      </c>
      <c r="D10" s="50">
        <v>0</v>
      </c>
      <c r="E10" s="50">
        <v>0</v>
      </c>
    </row>
    <row r="11" spans="1:7" x14ac:dyDescent="0.25">
      <c r="A11" s="7"/>
      <c r="B11" s="11"/>
      <c r="C11" s="33"/>
      <c r="D11" s="50"/>
      <c r="E11" s="50"/>
    </row>
    <row r="12" spans="1:7" x14ac:dyDescent="0.25">
      <c r="A12" s="7"/>
      <c r="B12" s="11"/>
      <c r="C12" s="29" t="s">
        <v>52</v>
      </c>
      <c r="D12" s="50">
        <v>0</v>
      </c>
      <c r="E12" s="50">
        <v>0</v>
      </c>
    </row>
    <row r="13" spans="1:7" ht="25.5" x14ac:dyDescent="0.25">
      <c r="A13" s="10">
        <v>5</v>
      </c>
      <c r="B13" s="10"/>
      <c r="C13" s="19" t="s">
        <v>16</v>
      </c>
      <c r="D13" s="50">
        <v>0</v>
      </c>
      <c r="E13" s="50">
        <v>0</v>
      </c>
    </row>
    <row r="14" spans="1:7" ht="25.5" x14ac:dyDescent="0.25">
      <c r="A14" s="11"/>
      <c r="B14" s="11">
        <v>54</v>
      </c>
      <c r="C14" s="20" t="s">
        <v>22</v>
      </c>
      <c r="D14" s="50">
        <v>0</v>
      </c>
      <c r="E14" s="50">
        <v>0</v>
      </c>
    </row>
  </sheetData>
  <mergeCells count="3">
    <mergeCell ref="A3:E3"/>
    <mergeCell ref="A5:E5"/>
    <mergeCell ref="A1:G1"/>
  </mergeCell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G16"/>
  <sheetViews>
    <sheetView workbookViewId="0">
      <selection sqref="A1:G1"/>
    </sheetView>
  </sheetViews>
  <sheetFormatPr defaultRowHeight="15" x14ac:dyDescent="0.25"/>
  <cols>
    <col min="1" max="3" width="25.28515625" customWidth="1"/>
  </cols>
  <sheetData>
    <row r="1" spans="1:7" ht="42" customHeight="1" x14ac:dyDescent="0.25">
      <c r="A1" s="93" t="s">
        <v>116</v>
      </c>
      <c r="B1" s="93"/>
      <c r="C1" s="93"/>
      <c r="D1" s="93"/>
      <c r="E1" s="93"/>
      <c r="F1" s="93"/>
      <c r="G1" s="93"/>
    </row>
    <row r="2" spans="1:7" ht="18" customHeight="1" x14ac:dyDescent="0.25">
      <c r="A2" s="3"/>
      <c r="B2" s="3"/>
      <c r="C2" s="3"/>
    </row>
    <row r="3" spans="1:7" ht="15.75" customHeight="1" x14ac:dyDescent="0.25">
      <c r="A3" s="93" t="s">
        <v>18</v>
      </c>
      <c r="B3" s="93"/>
      <c r="C3" s="93"/>
    </row>
    <row r="4" spans="1:7" ht="18" x14ac:dyDescent="0.25">
      <c r="A4" s="3"/>
      <c r="B4" s="3"/>
      <c r="C4" s="4"/>
    </row>
    <row r="5" spans="1:7" ht="18" customHeight="1" x14ac:dyDescent="0.25">
      <c r="A5" s="93" t="s">
        <v>48</v>
      </c>
      <c r="B5" s="93"/>
      <c r="C5" s="93"/>
    </row>
    <row r="6" spans="1:7" ht="18" x14ac:dyDescent="0.25">
      <c r="A6" s="3"/>
      <c r="B6" s="3"/>
      <c r="C6" s="4"/>
    </row>
    <row r="7" spans="1:7" ht="25.5" x14ac:dyDescent="0.25">
      <c r="A7" s="14" t="s">
        <v>40</v>
      </c>
      <c r="B7" s="15" t="s">
        <v>118</v>
      </c>
      <c r="C7" s="15" t="s">
        <v>117</v>
      </c>
    </row>
    <row r="8" spans="1:7" x14ac:dyDescent="0.25">
      <c r="A8" s="7" t="s">
        <v>49</v>
      </c>
      <c r="B8" s="50">
        <v>0</v>
      </c>
      <c r="C8" s="50">
        <v>0</v>
      </c>
    </row>
    <row r="9" spans="1:7" ht="25.5" x14ac:dyDescent="0.25">
      <c r="A9" s="7" t="s">
        <v>50</v>
      </c>
      <c r="B9" s="50">
        <v>0</v>
      </c>
      <c r="C9" s="50">
        <v>0</v>
      </c>
    </row>
    <row r="10" spans="1:7" ht="25.5" x14ac:dyDescent="0.25">
      <c r="A10" s="13" t="s">
        <v>51</v>
      </c>
      <c r="B10" s="50">
        <v>0</v>
      </c>
      <c r="C10" s="50">
        <v>0</v>
      </c>
    </row>
    <row r="11" spans="1:7" x14ac:dyDescent="0.25">
      <c r="A11" s="13"/>
      <c r="B11" s="50"/>
      <c r="C11" s="50"/>
    </row>
    <row r="12" spans="1:7" x14ac:dyDescent="0.25">
      <c r="A12" s="7" t="s">
        <v>52</v>
      </c>
      <c r="B12" s="50">
        <v>0</v>
      </c>
      <c r="C12" s="50">
        <v>0</v>
      </c>
    </row>
    <row r="13" spans="1:7" x14ac:dyDescent="0.25">
      <c r="A13" s="19" t="s">
        <v>43</v>
      </c>
      <c r="B13" s="50">
        <v>0</v>
      </c>
      <c r="C13" s="50">
        <v>0</v>
      </c>
    </row>
    <row r="14" spans="1:7" x14ac:dyDescent="0.25">
      <c r="A14" s="9" t="s">
        <v>44</v>
      </c>
      <c r="B14" s="50">
        <v>0</v>
      </c>
      <c r="C14" s="50">
        <v>0</v>
      </c>
    </row>
    <row r="15" spans="1:7" x14ac:dyDescent="0.25">
      <c r="A15" s="19" t="s">
        <v>45</v>
      </c>
      <c r="B15" s="50">
        <v>0</v>
      </c>
      <c r="C15" s="50">
        <v>0</v>
      </c>
    </row>
    <row r="16" spans="1:7" x14ac:dyDescent="0.25">
      <c r="A16" s="9" t="s">
        <v>46</v>
      </c>
      <c r="B16" s="50">
        <v>0</v>
      </c>
      <c r="C16" s="50">
        <v>0</v>
      </c>
    </row>
  </sheetData>
  <mergeCells count="3">
    <mergeCell ref="A3:C3"/>
    <mergeCell ref="A5:C5"/>
    <mergeCell ref="A1:G1"/>
  </mergeCells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011708-D2EF-4323-8018-B5F0FC29A709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G73"/>
  <sheetViews>
    <sheetView workbookViewId="0">
      <selection activeCell="H17" sqref="H17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8.7109375" customWidth="1"/>
    <col min="4" max="4" width="30" customWidth="1"/>
    <col min="5" max="6" width="25.28515625" customWidth="1"/>
  </cols>
  <sheetData>
    <row r="1" spans="1:7" ht="42" customHeight="1" x14ac:dyDescent="0.25">
      <c r="A1" s="93" t="s">
        <v>116</v>
      </c>
      <c r="B1" s="93"/>
      <c r="C1" s="93"/>
      <c r="D1" s="93"/>
      <c r="E1" s="93"/>
      <c r="F1" s="93"/>
      <c r="G1" s="93"/>
    </row>
    <row r="2" spans="1:7" ht="18" x14ac:dyDescent="0.25">
      <c r="A2" s="3"/>
      <c r="B2" s="3"/>
      <c r="C2" s="3"/>
      <c r="D2" s="3"/>
      <c r="E2" s="3"/>
      <c r="F2" s="4"/>
    </row>
    <row r="3" spans="1:7" ht="18" customHeight="1" x14ac:dyDescent="0.25">
      <c r="A3" s="93" t="s">
        <v>17</v>
      </c>
      <c r="B3" s="95"/>
      <c r="C3" s="95"/>
      <c r="D3" s="95"/>
      <c r="E3" s="95"/>
      <c r="F3" s="95"/>
    </row>
    <row r="4" spans="1:7" ht="18" x14ac:dyDescent="0.25">
      <c r="A4" s="3"/>
      <c r="B4" s="3"/>
      <c r="C4" s="3"/>
      <c r="D4" s="3"/>
      <c r="E4" s="3"/>
      <c r="F4" s="4"/>
    </row>
    <row r="5" spans="1:7" ht="25.5" x14ac:dyDescent="0.25">
      <c r="A5" s="126" t="s">
        <v>101</v>
      </c>
      <c r="B5" s="127"/>
      <c r="C5" s="128"/>
      <c r="D5" s="14" t="s">
        <v>19</v>
      </c>
      <c r="E5" s="15" t="s">
        <v>118</v>
      </c>
      <c r="F5" s="15" t="s">
        <v>117</v>
      </c>
    </row>
    <row r="6" spans="1:7" ht="15" customHeight="1" x14ac:dyDescent="0.25">
      <c r="A6" s="70"/>
      <c r="B6" s="71"/>
      <c r="C6" s="72"/>
      <c r="D6" s="14"/>
      <c r="E6" s="73">
        <f>E23+E7</f>
        <v>3715277</v>
      </c>
      <c r="F6" s="73">
        <f>F23+F7</f>
        <v>5155905.2</v>
      </c>
    </row>
    <row r="7" spans="1:7" ht="21" customHeight="1" x14ac:dyDescent="0.25">
      <c r="A7" s="89" t="s">
        <v>109</v>
      </c>
      <c r="B7" s="79">
        <v>3300</v>
      </c>
      <c r="C7" s="80"/>
      <c r="D7" s="23" t="s">
        <v>102</v>
      </c>
      <c r="E7" s="62">
        <f>E8+E14+E18</f>
        <v>0</v>
      </c>
      <c r="F7" s="62">
        <f>F8+F14+F18</f>
        <v>0</v>
      </c>
    </row>
    <row r="8" spans="1:7" x14ac:dyDescent="0.25">
      <c r="A8" s="114" t="s">
        <v>79</v>
      </c>
      <c r="B8" s="115"/>
      <c r="C8" s="116"/>
      <c r="D8" s="23" t="s">
        <v>80</v>
      </c>
      <c r="E8" s="62">
        <f>E10</f>
        <v>0</v>
      </c>
      <c r="F8" s="62">
        <f>F10</f>
        <v>0</v>
      </c>
    </row>
    <row r="9" spans="1:7" x14ac:dyDescent="0.25">
      <c r="A9" s="120" t="s">
        <v>81</v>
      </c>
      <c r="B9" s="121"/>
      <c r="C9" s="122"/>
      <c r="D9" s="74" t="s">
        <v>82</v>
      </c>
      <c r="E9" s="50"/>
      <c r="F9" s="50"/>
    </row>
    <row r="10" spans="1:7" x14ac:dyDescent="0.25">
      <c r="A10" s="114">
        <v>3</v>
      </c>
      <c r="B10" s="115"/>
      <c r="C10" s="116"/>
      <c r="D10" s="23" t="s">
        <v>10</v>
      </c>
      <c r="E10" s="62">
        <f>SUM(E11:E12)</f>
        <v>0</v>
      </c>
      <c r="F10" s="62">
        <f>SUM(F11:F12)</f>
        <v>0</v>
      </c>
    </row>
    <row r="11" spans="1:7" ht="15" customHeight="1" x14ac:dyDescent="0.25">
      <c r="A11" s="117">
        <v>31</v>
      </c>
      <c r="B11" s="118"/>
      <c r="C11" s="119"/>
      <c r="D11" s="22" t="s">
        <v>11</v>
      </c>
      <c r="E11" s="50">
        <v>0</v>
      </c>
      <c r="F11" s="50">
        <v>0</v>
      </c>
    </row>
    <row r="12" spans="1:7" ht="14.25" customHeight="1" x14ac:dyDescent="0.25">
      <c r="A12" s="117">
        <v>32</v>
      </c>
      <c r="B12" s="118"/>
      <c r="C12" s="119"/>
      <c r="D12" s="22" t="s">
        <v>20</v>
      </c>
      <c r="E12" s="50">
        <v>0</v>
      </c>
      <c r="F12" s="50">
        <v>0</v>
      </c>
    </row>
    <row r="13" spans="1:7" ht="15" customHeight="1" x14ac:dyDescent="0.25">
      <c r="A13" s="76" t="s">
        <v>83</v>
      </c>
      <c r="B13" s="66"/>
      <c r="C13" s="67"/>
      <c r="D13" s="23" t="s">
        <v>84</v>
      </c>
      <c r="E13" s="50"/>
      <c r="F13" s="50"/>
    </row>
    <row r="14" spans="1:7" x14ac:dyDescent="0.25">
      <c r="A14" s="77" t="s">
        <v>81</v>
      </c>
      <c r="B14" s="66"/>
      <c r="C14" s="67"/>
      <c r="D14" s="74" t="s">
        <v>82</v>
      </c>
      <c r="E14" s="62">
        <f>E15</f>
        <v>0</v>
      </c>
      <c r="F14" s="62">
        <f>F15</f>
        <v>0</v>
      </c>
    </row>
    <row r="15" spans="1:7" ht="25.5" x14ac:dyDescent="0.25">
      <c r="A15" s="123">
        <v>4</v>
      </c>
      <c r="B15" s="124"/>
      <c r="C15" s="125"/>
      <c r="D15" s="22" t="s">
        <v>12</v>
      </c>
      <c r="E15" s="62">
        <f>SUM(E16:E17)</f>
        <v>0</v>
      </c>
      <c r="F15" s="62">
        <f>SUM(F16:F17)</f>
        <v>0</v>
      </c>
    </row>
    <row r="16" spans="1:7" ht="15" customHeight="1" x14ac:dyDescent="0.25">
      <c r="A16" s="117">
        <v>42</v>
      </c>
      <c r="B16" s="118"/>
      <c r="C16" s="119"/>
      <c r="D16" s="22" t="s">
        <v>28</v>
      </c>
      <c r="E16" s="50">
        <v>0</v>
      </c>
      <c r="F16" s="50"/>
    </row>
    <row r="17" spans="1:6" ht="25.5" x14ac:dyDescent="0.25">
      <c r="A17" s="65">
        <v>45</v>
      </c>
      <c r="B17" s="66"/>
      <c r="C17" s="67"/>
      <c r="D17" s="22" t="s">
        <v>85</v>
      </c>
      <c r="E17" s="55">
        <v>0</v>
      </c>
      <c r="F17" s="50">
        <v>0</v>
      </c>
    </row>
    <row r="18" spans="1:6" x14ac:dyDescent="0.25">
      <c r="A18" s="78" t="s">
        <v>86</v>
      </c>
      <c r="B18" s="69"/>
      <c r="C18" s="23"/>
      <c r="D18" s="23" t="s">
        <v>87</v>
      </c>
      <c r="E18" s="62">
        <f>E20</f>
        <v>0</v>
      </c>
      <c r="F18" s="62">
        <f>F20</f>
        <v>0</v>
      </c>
    </row>
    <row r="19" spans="1:6" x14ac:dyDescent="0.25">
      <c r="A19" s="120" t="s">
        <v>81</v>
      </c>
      <c r="B19" s="121"/>
      <c r="C19" s="122"/>
      <c r="D19" s="74" t="s">
        <v>82</v>
      </c>
      <c r="E19" s="50"/>
      <c r="F19" s="50"/>
    </row>
    <row r="20" spans="1:6" ht="25.5" x14ac:dyDescent="0.25">
      <c r="A20" s="123">
        <v>4</v>
      </c>
      <c r="B20" s="124"/>
      <c r="C20" s="125"/>
      <c r="D20" s="22" t="s">
        <v>12</v>
      </c>
      <c r="E20" s="62">
        <f>SUM(E21:E22)</f>
        <v>0</v>
      </c>
      <c r="F20" s="62">
        <f>SUM(F21:F22)</f>
        <v>0</v>
      </c>
    </row>
    <row r="21" spans="1:6" ht="25.5" x14ac:dyDescent="0.25">
      <c r="A21" s="63">
        <v>42</v>
      </c>
      <c r="B21" s="64"/>
      <c r="C21" s="22"/>
      <c r="D21" s="22" t="s">
        <v>28</v>
      </c>
      <c r="E21" s="50">
        <v>0</v>
      </c>
      <c r="F21" s="50">
        <v>0</v>
      </c>
    </row>
    <row r="22" spans="1:6" ht="25.5" x14ac:dyDescent="0.25">
      <c r="A22" s="63">
        <v>45</v>
      </c>
      <c r="B22" s="64"/>
      <c r="C22" s="22"/>
      <c r="D22" s="22" t="s">
        <v>85</v>
      </c>
      <c r="E22" s="55">
        <v>0</v>
      </c>
      <c r="F22" s="50">
        <v>0</v>
      </c>
    </row>
    <row r="23" spans="1:6" ht="38.25" x14ac:dyDescent="0.25">
      <c r="A23" s="114"/>
      <c r="B23" s="115"/>
      <c r="C23" s="116"/>
      <c r="D23" s="23" t="s">
        <v>88</v>
      </c>
      <c r="E23" s="62">
        <f>E24+E61</f>
        <v>3715277</v>
      </c>
      <c r="F23" s="62">
        <f>F24+F61</f>
        <v>5155905.2</v>
      </c>
    </row>
    <row r="24" spans="1:6" x14ac:dyDescent="0.25">
      <c r="A24" s="114" t="s">
        <v>103</v>
      </c>
      <c r="B24" s="115"/>
      <c r="C24" s="116"/>
      <c r="D24" s="22" t="s">
        <v>104</v>
      </c>
      <c r="E24" s="83">
        <f>E27+E42+E47+E59+E52+E56+E33+E37</f>
        <v>3688225</v>
      </c>
      <c r="F24" s="83">
        <f>F27+F42+F47+F59+F52+F56+F33+F37</f>
        <v>4509951.49</v>
      </c>
    </row>
    <row r="25" spans="1:6" x14ac:dyDescent="0.25">
      <c r="A25" s="68"/>
      <c r="B25" s="69"/>
      <c r="C25" s="23"/>
      <c r="D25" s="22"/>
      <c r="E25" s="50"/>
      <c r="F25" s="50"/>
    </row>
    <row r="26" spans="1:6" x14ac:dyDescent="0.25">
      <c r="A26" s="77" t="s">
        <v>107</v>
      </c>
      <c r="B26" s="66"/>
      <c r="C26" s="67"/>
      <c r="D26" s="22" t="s">
        <v>89</v>
      </c>
      <c r="E26" s="50"/>
      <c r="F26" s="50"/>
    </row>
    <row r="27" spans="1:6" x14ac:dyDescent="0.25">
      <c r="A27" s="76">
        <v>3</v>
      </c>
      <c r="B27" s="79"/>
      <c r="C27" s="80"/>
      <c r="D27" s="23" t="s">
        <v>10</v>
      </c>
      <c r="E27" s="62">
        <f>SUM(E28:E31)</f>
        <v>2200000</v>
      </c>
      <c r="F27" s="62">
        <f>SUM(F28:F31)</f>
        <v>2200000</v>
      </c>
    </row>
    <row r="28" spans="1:6" x14ac:dyDescent="0.25">
      <c r="A28" s="77">
        <v>31</v>
      </c>
      <c r="B28" s="66"/>
      <c r="C28" s="67"/>
      <c r="D28" s="22" t="s">
        <v>11</v>
      </c>
      <c r="E28" s="50">
        <v>1105200</v>
      </c>
      <c r="F28" s="50">
        <v>1105913.8799999999</v>
      </c>
    </row>
    <row r="29" spans="1:6" x14ac:dyDescent="0.25">
      <c r="A29" s="77">
        <v>32</v>
      </c>
      <c r="B29" s="66"/>
      <c r="C29" s="67"/>
      <c r="D29" s="22" t="s">
        <v>20</v>
      </c>
      <c r="E29" s="50">
        <v>1081800</v>
      </c>
      <c r="F29" s="50">
        <v>1066168.42</v>
      </c>
    </row>
    <row r="30" spans="1:6" x14ac:dyDescent="0.25">
      <c r="A30" s="77">
        <v>34</v>
      </c>
      <c r="B30" s="66"/>
      <c r="C30" s="67"/>
      <c r="D30" s="22" t="s">
        <v>68</v>
      </c>
      <c r="E30" s="50">
        <v>13000</v>
      </c>
      <c r="F30" s="50">
        <v>27817.7</v>
      </c>
    </row>
    <row r="31" spans="1:6" x14ac:dyDescent="0.25">
      <c r="A31" s="77">
        <v>38</v>
      </c>
      <c r="B31" s="66"/>
      <c r="C31" s="67"/>
      <c r="D31" s="22" t="s">
        <v>115</v>
      </c>
      <c r="E31" s="50">
        <v>0</v>
      </c>
      <c r="F31" s="50">
        <v>100</v>
      </c>
    </row>
    <row r="32" spans="1:6" x14ac:dyDescent="0.25">
      <c r="A32" s="77" t="s">
        <v>98</v>
      </c>
      <c r="B32" s="66"/>
      <c r="C32" s="67"/>
      <c r="D32" s="22"/>
      <c r="E32" s="50"/>
      <c r="F32" s="50"/>
    </row>
    <row r="33" spans="1:6" x14ac:dyDescent="0.25">
      <c r="A33" s="77">
        <v>3</v>
      </c>
      <c r="B33" s="66"/>
      <c r="C33" s="67"/>
      <c r="D33" s="23" t="s">
        <v>10</v>
      </c>
      <c r="E33" s="62">
        <f>SUM(E34:E35)</f>
        <v>0</v>
      </c>
      <c r="F33" s="62">
        <f>SUM(F34:F35)</f>
        <v>0</v>
      </c>
    </row>
    <row r="34" spans="1:6" x14ac:dyDescent="0.25">
      <c r="A34" s="77">
        <v>31</v>
      </c>
      <c r="B34" s="66"/>
      <c r="C34" s="67"/>
      <c r="D34" s="22" t="s">
        <v>11</v>
      </c>
      <c r="E34" s="50">
        <v>0</v>
      </c>
      <c r="F34" s="50">
        <v>0</v>
      </c>
    </row>
    <row r="35" spans="1:6" x14ac:dyDescent="0.25">
      <c r="A35" s="77">
        <v>32</v>
      </c>
      <c r="B35" s="66"/>
      <c r="C35" s="67"/>
      <c r="D35" s="22" t="s">
        <v>20</v>
      </c>
      <c r="E35" s="50">
        <v>0</v>
      </c>
      <c r="F35" s="50">
        <v>0</v>
      </c>
    </row>
    <row r="36" spans="1:6" x14ac:dyDescent="0.25">
      <c r="A36" s="77" t="s">
        <v>108</v>
      </c>
      <c r="B36" s="66"/>
      <c r="C36" s="67"/>
      <c r="D36" s="22"/>
      <c r="E36" s="50"/>
      <c r="F36" s="50"/>
    </row>
    <row r="37" spans="1:6" x14ac:dyDescent="0.25">
      <c r="A37" s="77">
        <v>3</v>
      </c>
      <c r="B37" s="66"/>
      <c r="C37" s="67"/>
      <c r="D37" s="23" t="s">
        <v>10</v>
      </c>
      <c r="E37" s="62">
        <f>SUM(E38:E39)</f>
        <v>1475949.23</v>
      </c>
      <c r="F37" s="62">
        <f>SUM(F38:F41)</f>
        <v>2285667.5599999996</v>
      </c>
    </row>
    <row r="38" spans="1:6" x14ac:dyDescent="0.25">
      <c r="A38" s="77">
        <v>31</v>
      </c>
      <c r="B38" s="66"/>
      <c r="C38" s="67"/>
      <c r="D38" s="22" t="s">
        <v>11</v>
      </c>
      <c r="E38" s="50">
        <v>1475949.23</v>
      </c>
      <c r="F38" s="50">
        <v>2068241.48</v>
      </c>
    </row>
    <row r="39" spans="1:6" x14ac:dyDescent="0.25">
      <c r="A39" s="77">
        <v>32</v>
      </c>
      <c r="B39" s="66"/>
      <c r="C39" s="67"/>
      <c r="D39" s="22" t="s">
        <v>20</v>
      </c>
      <c r="E39" s="50">
        <v>0</v>
      </c>
      <c r="F39" s="50">
        <v>198178.78</v>
      </c>
    </row>
    <row r="40" spans="1:6" x14ac:dyDescent="0.25">
      <c r="A40" s="77">
        <v>34</v>
      </c>
      <c r="B40" s="66"/>
      <c r="C40" s="67"/>
      <c r="D40" s="22" t="s">
        <v>68</v>
      </c>
      <c r="E40" s="50">
        <v>0</v>
      </c>
      <c r="F40" s="50">
        <v>19247.3</v>
      </c>
    </row>
    <row r="41" spans="1:6" x14ac:dyDescent="0.25">
      <c r="A41" s="77" t="s">
        <v>90</v>
      </c>
      <c r="B41" s="66"/>
      <c r="C41" s="67"/>
      <c r="D41" s="22" t="s">
        <v>91</v>
      </c>
      <c r="E41" s="50"/>
      <c r="F41" s="50"/>
    </row>
    <row r="42" spans="1:6" x14ac:dyDescent="0.25">
      <c r="A42" s="76">
        <v>3</v>
      </c>
      <c r="B42" s="79"/>
      <c r="C42" s="80"/>
      <c r="D42" s="23" t="s">
        <v>10</v>
      </c>
      <c r="E42" s="62">
        <f>SUM(E43:E45)</f>
        <v>0</v>
      </c>
      <c r="F42" s="62">
        <f>SUM(F43:F45)</f>
        <v>0</v>
      </c>
    </row>
    <row r="43" spans="1:6" x14ac:dyDescent="0.25">
      <c r="A43" s="77">
        <v>31</v>
      </c>
      <c r="B43" s="66"/>
      <c r="C43" s="67"/>
      <c r="D43" s="22" t="s">
        <v>11</v>
      </c>
      <c r="E43" s="50">
        <v>0</v>
      </c>
      <c r="F43" s="50">
        <v>0</v>
      </c>
    </row>
    <row r="44" spans="1:6" x14ac:dyDescent="0.25">
      <c r="A44" s="77">
        <v>32</v>
      </c>
      <c r="B44" s="66"/>
      <c r="C44" s="67"/>
      <c r="D44" s="22" t="s">
        <v>20</v>
      </c>
      <c r="E44" s="50">
        <v>0</v>
      </c>
      <c r="F44" s="50">
        <v>0</v>
      </c>
    </row>
    <row r="45" spans="1:6" x14ac:dyDescent="0.25">
      <c r="A45" s="77">
        <v>34</v>
      </c>
      <c r="B45" s="66"/>
      <c r="C45" s="67"/>
      <c r="D45" s="22" t="s">
        <v>68</v>
      </c>
      <c r="E45" s="50">
        <v>0</v>
      </c>
      <c r="F45" s="50">
        <v>0</v>
      </c>
    </row>
    <row r="46" spans="1:6" x14ac:dyDescent="0.25">
      <c r="A46" s="77" t="s">
        <v>92</v>
      </c>
      <c r="B46" s="66"/>
      <c r="C46" s="67"/>
      <c r="D46" s="22" t="s">
        <v>93</v>
      </c>
      <c r="E46" s="50"/>
      <c r="F46" s="50"/>
    </row>
    <row r="47" spans="1:6" x14ac:dyDescent="0.25">
      <c r="A47" s="76">
        <v>3</v>
      </c>
      <c r="B47" s="79"/>
      <c r="C47" s="80"/>
      <c r="D47" s="23" t="s">
        <v>10</v>
      </c>
      <c r="E47" s="62">
        <f>SUM(E48:E50)</f>
        <v>0</v>
      </c>
      <c r="F47" s="62">
        <f>SUM(F48:F50)</f>
        <v>3916.45</v>
      </c>
    </row>
    <row r="48" spans="1:6" x14ac:dyDescent="0.25">
      <c r="A48" s="77">
        <v>31</v>
      </c>
      <c r="B48" s="66"/>
      <c r="C48" s="67"/>
      <c r="D48" s="22" t="s">
        <v>11</v>
      </c>
      <c r="E48" s="50">
        <v>0</v>
      </c>
      <c r="F48" s="50">
        <v>0</v>
      </c>
    </row>
    <row r="49" spans="1:6" x14ac:dyDescent="0.25">
      <c r="A49" s="77">
        <v>32</v>
      </c>
      <c r="B49" s="66"/>
      <c r="C49" s="67"/>
      <c r="D49" s="22" t="s">
        <v>20</v>
      </c>
      <c r="E49" s="50">
        <v>0</v>
      </c>
      <c r="F49" s="50">
        <v>3916.45</v>
      </c>
    </row>
    <row r="50" spans="1:6" x14ac:dyDescent="0.25">
      <c r="A50" s="77">
        <v>34</v>
      </c>
      <c r="B50" s="66"/>
      <c r="C50" s="67"/>
      <c r="D50" s="22" t="s">
        <v>68</v>
      </c>
      <c r="E50" s="50">
        <v>0</v>
      </c>
      <c r="F50" s="50">
        <v>0</v>
      </c>
    </row>
    <row r="51" spans="1:6" x14ac:dyDescent="0.25">
      <c r="A51" s="77" t="s">
        <v>99</v>
      </c>
      <c r="B51" s="66"/>
      <c r="C51" s="67"/>
      <c r="D51" s="22"/>
      <c r="E51" s="50"/>
      <c r="F51" s="50"/>
    </row>
    <row r="52" spans="1:6" x14ac:dyDescent="0.25">
      <c r="A52" s="77">
        <v>3</v>
      </c>
      <c r="B52" s="66"/>
      <c r="C52" s="67"/>
      <c r="D52" s="23" t="s">
        <v>10</v>
      </c>
      <c r="E52" s="75">
        <f>SUM(E53:E54)</f>
        <v>12275.77</v>
      </c>
      <c r="F52" s="75">
        <f>SUM(F53:F54)</f>
        <v>20367.48</v>
      </c>
    </row>
    <row r="53" spans="1:6" x14ac:dyDescent="0.25">
      <c r="A53" s="77">
        <v>31</v>
      </c>
      <c r="B53" s="66"/>
      <c r="C53" s="67"/>
      <c r="D53" s="22" t="s">
        <v>11</v>
      </c>
      <c r="E53" s="50">
        <v>11975.77</v>
      </c>
      <c r="F53" s="50">
        <v>20125.060000000001</v>
      </c>
    </row>
    <row r="54" spans="1:6" x14ac:dyDescent="0.25">
      <c r="A54" s="77">
        <v>32</v>
      </c>
      <c r="B54" s="66"/>
      <c r="C54" s="67"/>
      <c r="D54" s="22" t="s">
        <v>20</v>
      </c>
      <c r="E54" s="50">
        <v>300</v>
      </c>
      <c r="F54" s="50">
        <v>242.42</v>
      </c>
    </row>
    <row r="55" spans="1:6" x14ac:dyDescent="0.25">
      <c r="A55" s="77" t="s">
        <v>94</v>
      </c>
      <c r="B55" s="66"/>
      <c r="C55" s="67"/>
      <c r="D55" s="22" t="s">
        <v>95</v>
      </c>
      <c r="E55" s="50"/>
      <c r="F55" s="50"/>
    </row>
    <row r="56" spans="1:6" x14ac:dyDescent="0.25">
      <c r="A56" s="76">
        <v>3</v>
      </c>
      <c r="B56" s="64"/>
      <c r="C56" s="67"/>
      <c r="D56" s="22" t="s">
        <v>10</v>
      </c>
      <c r="E56" s="62">
        <f>SUM(E57:E58)</f>
        <v>0</v>
      </c>
      <c r="F56" s="62">
        <f>SUM(F57:F58)</f>
        <v>0</v>
      </c>
    </row>
    <row r="57" spans="1:6" x14ac:dyDescent="0.25">
      <c r="A57" s="77">
        <v>32</v>
      </c>
      <c r="B57" s="66"/>
      <c r="C57" s="67"/>
      <c r="D57" s="22" t="s">
        <v>20</v>
      </c>
      <c r="E57" s="50">
        <v>0</v>
      </c>
      <c r="F57" s="50">
        <v>0</v>
      </c>
    </row>
    <row r="58" spans="1:6" x14ac:dyDescent="0.25">
      <c r="A58" s="77" t="s">
        <v>90</v>
      </c>
      <c r="B58" s="66"/>
      <c r="C58" s="67"/>
      <c r="D58" s="22"/>
      <c r="E58" s="50"/>
      <c r="F58" s="50"/>
    </row>
    <row r="59" spans="1:6" x14ac:dyDescent="0.25">
      <c r="A59" s="65">
        <v>5</v>
      </c>
      <c r="B59" s="66"/>
      <c r="C59" s="67"/>
      <c r="D59" s="22"/>
      <c r="E59" s="62">
        <f>SUM(E60:E60)</f>
        <v>0</v>
      </c>
      <c r="F59" s="62">
        <f>SUM(F60:F60)</f>
        <v>0</v>
      </c>
    </row>
    <row r="60" spans="1:6" ht="25.5" x14ac:dyDescent="0.25">
      <c r="A60" s="65">
        <v>54</v>
      </c>
      <c r="B60" s="66"/>
      <c r="C60" s="67"/>
      <c r="D60" s="33" t="s">
        <v>96</v>
      </c>
      <c r="E60" s="50">
        <v>0</v>
      </c>
      <c r="F60" s="50">
        <v>0</v>
      </c>
    </row>
    <row r="61" spans="1:6" ht="25.5" x14ac:dyDescent="0.25">
      <c r="A61" s="78" t="s">
        <v>105</v>
      </c>
      <c r="B61" s="64"/>
      <c r="C61" s="22"/>
      <c r="D61" s="23" t="s">
        <v>97</v>
      </c>
      <c r="E61" s="62">
        <f>E63+E67+E71</f>
        <v>27052</v>
      </c>
      <c r="F61" s="62">
        <f>F63+F67+F71</f>
        <v>645953.71000000008</v>
      </c>
    </row>
    <row r="62" spans="1:6" x14ac:dyDescent="0.25">
      <c r="A62" s="120" t="s">
        <v>90</v>
      </c>
      <c r="B62" s="121"/>
      <c r="C62" s="122"/>
      <c r="D62" s="22" t="s">
        <v>91</v>
      </c>
      <c r="E62" s="50"/>
      <c r="F62" s="50"/>
    </row>
    <row r="63" spans="1:6" ht="25.5" x14ac:dyDescent="0.25">
      <c r="A63" s="63">
        <v>4</v>
      </c>
      <c r="B63" s="64"/>
      <c r="C63" s="22"/>
      <c r="D63" s="22" t="s">
        <v>12</v>
      </c>
      <c r="E63" s="62">
        <f>SUM(E64:E65)</f>
        <v>27052</v>
      </c>
      <c r="F63" s="62">
        <f>SUM(F64:F65)</f>
        <v>33375.25</v>
      </c>
    </row>
    <row r="64" spans="1:6" ht="25.5" x14ac:dyDescent="0.25">
      <c r="A64" s="63">
        <v>42</v>
      </c>
      <c r="B64" s="64"/>
      <c r="C64" s="22"/>
      <c r="D64" s="22" t="s">
        <v>28</v>
      </c>
      <c r="E64" s="50">
        <v>27052</v>
      </c>
      <c r="F64" s="50">
        <v>33375.25</v>
      </c>
    </row>
    <row r="65" spans="1:6" ht="25.5" x14ac:dyDescent="0.25">
      <c r="A65" s="63">
        <v>45</v>
      </c>
      <c r="B65" s="64"/>
      <c r="C65" s="22"/>
      <c r="D65" s="22" t="s">
        <v>85</v>
      </c>
      <c r="E65" s="50">
        <v>0</v>
      </c>
      <c r="F65" s="50">
        <v>0</v>
      </c>
    </row>
    <row r="66" spans="1:6" x14ac:dyDescent="0.25">
      <c r="A66" s="120" t="s">
        <v>108</v>
      </c>
      <c r="B66" s="121"/>
      <c r="C66" s="122"/>
      <c r="D66" s="22" t="s">
        <v>95</v>
      </c>
      <c r="E66" s="50"/>
      <c r="F66" s="50"/>
    </row>
    <row r="67" spans="1:6" ht="25.5" x14ac:dyDescent="0.25">
      <c r="A67" s="63">
        <v>4</v>
      </c>
      <c r="B67" s="64"/>
      <c r="C67" s="22"/>
      <c r="D67" s="22" t="s">
        <v>12</v>
      </c>
      <c r="E67" s="62">
        <f>SUM(E68:E69)</f>
        <v>0</v>
      </c>
      <c r="F67" s="62">
        <f>SUM(F68:F69)</f>
        <v>597578.46000000008</v>
      </c>
    </row>
    <row r="68" spans="1:6" ht="25.5" x14ac:dyDescent="0.25">
      <c r="A68" s="63">
        <v>42</v>
      </c>
      <c r="B68" s="64"/>
      <c r="C68" s="22"/>
      <c r="D68" s="22" t="s">
        <v>28</v>
      </c>
      <c r="E68" s="50">
        <v>0</v>
      </c>
      <c r="F68" s="50">
        <v>37466.9</v>
      </c>
    </row>
    <row r="69" spans="1:6" ht="25.5" x14ac:dyDescent="0.25">
      <c r="A69" s="63">
        <v>45</v>
      </c>
      <c r="B69" s="64"/>
      <c r="C69" s="22"/>
      <c r="D69" s="22" t="s">
        <v>85</v>
      </c>
      <c r="E69" s="50">
        <v>0</v>
      </c>
      <c r="F69" s="50">
        <v>560111.56000000006</v>
      </c>
    </row>
    <row r="70" spans="1:6" x14ac:dyDescent="0.25">
      <c r="A70" s="120" t="s">
        <v>92</v>
      </c>
      <c r="B70" s="121"/>
      <c r="C70" s="122"/>
      <c r="D70" s="22" t="s">
        <v>114</v>
      </c>
      <c r="E70" s="50"/>
      <c r="F70" s="50"/>
    </row>
    <row r="71" spans="1:6" ht="25.5" x14ac:dyDescent="0.25">
      <c r="A71" s="63">
        <v>4</v>
      </c>
      <c r="B71" s="64"/>
      <c r="C71" s="22"/>
      <c r="D71" s="22" t="s">
        <v>12</v>
      </c>
      <c r="E71" s="62">
        <f>SUM(E72:E73)</f>
        <v>0</v>
      </c>
      <c r="F71" s="62">
        <f>SUM(F72:F73)</f>
        <v>15000</v>
      </c>
    </row>
    <row r="72" spans="1:6" ht="25.5" x14ac:dyDescent="0.25">
      <c r="A72" s="63">
        <v>42</v>
      </c>
      <c r="B72" s="64"/>
      <c r="C72" s="22"/>
      <c r="D72" s="22" t="s">
        <v>28</v>
      </c>
      <c r="E72" s="50">
        <v>0</v>
      </c>
      <c r="F72" s="50">
        <v>15000</v>
      </c>
    </row>
    <row r="73" spans="1:6" ht="25.5" x14ac:dyDescent="0.25">
      <c r="A73" s="63">
        <v>45</v>
      </c>
      <c r="B73" s="64"/>
      <c r="C73" s="22"/>
      <c r="D73" s="22" t="s">
        <v>85</v>
      </c>
      <c r="E73" s="50">
        <v>0</v>
      </c>
      <c r="F73" s="50">
        <v>0</v>
      </c>
    </row>
  </sheetData>
  <mergeCells count="17">
    <mergeCell ref="A11:C11"/>
    <mergeCell ref="A10:C10"/>
    <mergeCell ref="A16:C16"/>
    <mergeCell ref="A70:C70"/>
    <mergeCell ref="A1:G1"/>
    <mergeCell ref="A20:C20"/>
    <mergeCell ref="A23:C23"/>
    <mergeCell ref="A24:C24"/>
    <mergeCell ref="A62:C62"/>
    <mergeCell ref="A66:C66"/>
    <mergeCell ref="A3:F3"/>
    <mergeCell ref="A5:C5"/>
    <mergeCell ref="A19:C19"/>
    <mergeCell ref="A12:C12"/>
    <mergeCell ref="A15:C15"/>
    <mergeCell ref="A8:C8"/>
    <mergeCell ref="A9:C9"/>
  </mergeCells>
  <pageMargins left="0.7" right="0.7" top="0.75" bottom="0.75" header="0.3" footer="0.3"/>
  <pageSetup paperSize="9" scale="37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9</vt:i4>
      </vt:variant>
    </vt:vector>
  </HeadingPairs>
  <TitlesOfParts>
    <vt:vector size="9" baseType="lpstr">
      <vt:lpstr>SAŽETAK</vt:lpstr>
      <vt:lpstr> Račun prihoda i rashoda</vt:lpstr>
      <vt:lpstr>Prihodi i rashodi po izvorima</vt:lpstr>
      <vt:lpstr>Rashodi prema funkcijskoj kl</vt:lpstr>
      <vt:lpstr>Račun financiranja</vt:lpstr>
      <vt:lpstr>Račun financiranja po izvorima</vt:lpstr>
      <vt:lpstr>List1</vt:lpstr>
      <vt:lpstr>POSEBNI DIO</vt:lpstr>
      <vt:lpstr>List2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jelena pezelj starcević</cp:lastModifiedBy>
  <cp:lastPrinted>2025-09-19T09:32:27Z</cp:lastPrinted>
  <dcterms:created xsi:type="dcterms:W3CDTF">2022-08-12T12:51:27Z</dcterms:created>
  <dcterms:modified xsi:type="dcterms:W3CDTF">2025-09-19T09:33:02Z</dcterms:modified>
</cp:coreProperties>
</file>